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150" windowWidth="15480" windowHeight="11520" tabRatio="693" activeTab="9"/>
  </bookViews>
  <sheets>
    <sheet name="ИМ" sheetId="31" r:id="rId1"/>
    <sheet name="ИЖ" sheetId="29" r:id="rId2"/>
    <sheet name="СП" sheetId="43" r:id="rId3"/>
    <sheet name="ТР" sheetId="33" r:id="rId4"/>
    <sheet name="ГР" sheetId="36" r:id="rId5"/>
    <sheet name="ТГ" sheetId="37" r:id="rId6"/>
    <sheet name="ГП" sheetId="40" r:id="rId7"/>
    <sheet name="Х-Х" sheetId="38" r:id="rId8"/>
    <sheet name="ОА" sheetId="39" r:id="rId9"/>
    <sheet name="Командный зачет" sheetId="41" r:id="rId10"/>
  </sheets>
  <definedNames>
    <definedName name="_xlnm.Print_Area" localSheetId="6">ГП!$A$1:$V$13</definedName>
    <definedName name="_xlnm.Print_Area" localSheetId="4">ГР!$A$1:$W$14</definedName>
    <definedName name="_xlnm.Print_Area" localSheetId="1">ИЖ!$A$1:$V$20</definedName>
    <definedName name="_xlnm.Print_Area" localSheetId="0">ИМ!$A$1:$V$14</definedName>
    <definedName name="_xlnm.Print_Area" localSheetId="8">ОА!$A$1:$V$13</definedName>
    <definedName name="_xlnm.Print_Area" localSheetId="2">СП!$A$1:$W$13</definedName>
    <definedName name="_xlnm.Print_Area" localSheetId="5">ТГ!$A$1:$V$16</definedName>
    <definedName name="_xlnm.Print_Area" localSheetId="3">ТР!$A$1:$W$14</definedName>
    <definedName name="_xlnm.Print_Area" localSheetId="7">'Х-Х'!$A$1:$V$19</definedName>
  </definedNames>
  <calcPr calcId="124519"/>
</workbook>
</file>

<file path=xl/calcChain.xml><?xml version="1.0" encoding="utf-8"?>
<calcChain xmlns="http://schemas.openxmlformats.org/spreadsheetml/2006/main">
  <c r="H9" i="37"/>
  <c r="M9"/>
  <c r="H7" i="38"/>
  <c r="H14" i="29"/>
  <c r="AE9" i="37"/>
  <c r="AE10"/>
  <c r="M10" s="1"/>
  <c r="AC9"/>
  <c r="AC10"/>
  <c r="AA9"/>
  <c r="AA10"/>
  <c r="H10" s="1"/>
  <c r="Y9"/>
  <c r="Y10"/>
  <c r="T9"/>
  <c r="T10"/>
  <c r="P9"/>
  <c r="P10"/>
  <c r="AF8" i="36"/>
  <c r="AD8"/>
  <c r="M8" s="1"/>
  <c r="AB8"/>
  <c r="Z8"/>
  <c r="H8" s="1"/>
  <c r="U8"/>
  <c r="P8"/>
  <c r="AE13" i="29"/>
  <c r="AE14"/>
  <c r="M14" s="1"/>
  <c r="AC13"/>
  <c r="AC14"/>
  <c r="AA13"/>
  <c r="H13" s="1"/>
  <c r="AA14"/>
  <c r="Y13"/>
  <c r="Y14"/>
  <c r="T13"/>
  <c r="T14"/>
  <c r="P13"/>
  <c r="P14"/>
  <c r="T7" i="39"/>
  <c r="AE7"/>
  <c r="AC7"/>
  <c r="M7" s="1"/>
  <c r="AA7"/>
  <c r="Y7"/>
  <c r="AE13" i="38"/>
  <c r="AE14"/>
  <c r="AC13"/>
  <c r="M13" s="1"/>
  <c r="AC14"/>
  <c r="AA13"/>
  <c r="AA14"/>
  <c r="Y13"/>
  <c r="H13" s="1"/>
  <c r="Y14"/>
  <c r="H14" s="1"/>
  <c r="T13"/>
  <c r="T14"/>
  <c r="P13"/>
  <c r="P14"/>
  <c r="AF9" i="36"/>
  <c r="AD9"/>
  <c r="AB9"/>
  <c r="Z9"/>
  <c r="U9"/>
  <c r="P9"/>
  <c r="AF9" i="33"/>
  <c r="M9" s="1"/>
  <c r="AD9"/>
  <c r="AB9"/>
  <c r="H9" s="1"/>
  <c r="Z9"/>
  <c r="U9"/>
  <c r="P9"/>
  <c r="AF8" i="43"/>
  <c r="AD8"/>
  <c r="AB8"/>
  <c r="Z8"/>
  <c r="U8"/>
  <c r="P8"/>
  <c r="AF7"/>
  <c r="M7" s="1"/>
  <c r="AD7"/>
  <c r="AB7"/>
  <c r="H7" s="1"/>
  <c r="Z7"/>
  <c r="U7"/>
  <c r="P7"/>
  <c r="AE9" i="31"/>
  <c r="AC9"/>
  <c r="AA9"/>
  <c r="Y9"/>
  <c r="T9"/>
  <c r="P9"/>
  <c r="AE8" i="38"/>
  <c r="AC8"/>
  <c r="AA8"/>
  <c r="Y8"/>
  <c r="T8"/>
  <c r="P8"/>
  <c r="AE8" i="40"/>
  <c r="AC8"/>
  <c r="AA8"/>
  <c r="H8" s="1"/>
  <c r="Y8"/>
  <c r="T8"/>
  <c r="P8"/>
  <c r="AE7"/>
  <c r="AC7"/>
  <c r="AA7"/>
  <c r="Y7"/>
  <c r="T7"/>
  <c r="P7"/>
  <c r="AE6"/>
  <c r="AC6"/>
  <c r="AA6"/>
  <c r="Y6"/>
  <c r="T6"/>
  <c r="P6"/>
  <c r="AE10" i="29"/>
  <c r="AE11"/>
  <c r="AE12"/>
  <c r="AE15"/>
  <c r="AC10"/>
  <c r="AC11"/>
  <c r="M11" s="1"/>
  <c r="AC12"/>
  <c r="AC15"/>
  <c r="AA10"/>
  <c r="AA11"/>
  <c r="AA12"/>
  <c r="AA15"/>
  <c r="Y10"/>
  <c r="H10" s="1"/>
  <c r="Y11"/>
  <c r="Y12"/>
  <c r="H12" s="1"/>
  <c r="Y15"/>
  <c r="H15" s="1"/>
  <c r="T10"/>
  <c r="T11"/>
  <c r="T12"/>
  <c r="T15"/>
  <c r="P10"/>
  <c r="P11"/>
  <c r="P12"/>
  <c r="P15"/>
  <c r="AE8" i="31"/>
  <c r="AC8"/>
  <c r="AA8"/>
  <c r="Y8"/>
  <c r="T8"/>
  <c r="P8"/>
  <c r="AE8" i="39"/>
  <c r="AC8"/>
  <c r="AA8"/>
  <c r="Y8"/>
  <c r="T8"/>
  <c r="P8"/>
  <c r="AE6"/>
  <c r="AC6"/>
  <c r="AA6"/>
  <c r="Y6"/>
  <c r="T6"/>
  <c r="P6"/>
  <c r="AE12" i="38"/>
  <c r="AC12"/>
  <c r="M12" s="1"/>
  <c r="AA12"/>
  <c r="Y12"/>
  <c r="H12" s="1"/>
  <c r="T12"/>
  <c r="P12"/>
  <c r="AE11"/>
  <c r="AC11"/>
  <c r="M11" s="1"/>
  <c r="AA11"/>
  <c r="Y11"/>
  <c r="H11" s="1"/>
  <c r="T11"/>
  <c r="P11"/>
  <c r="AE10"/>
  <c r="M10" s="1"/>
  <c r="AC10"/>
  <c r="AA10"/>
  <c r="Y10"/>
  <c r="T10"/>
  <c r="P10"/>
  <c r="AE9"/>
  <c r="AC9"/>
  <c r="AA9"/>
  <c r="Y9"/>
  <c r="T9"/>
  <c r="P9"/>
  <c r="AE7"/>
  <c r="AC7"/>
  <c r="AA7"/>
  <c r="Y7"/>
  <c r="T7"/>
  <c r="P7"/>
  <c r="AE11" i="37"/>
  <c r="M11" s="1"/>
  <c r="AC11"/>
  <c r="AA11"/>
  <c r="H11" s="1"/>
  <c r="Y11"/>
  <c r="T11"/>
  <c r="P11"/>
  <c r="AE8"/>
  <c r="M8" s="1"/>
  <c r="AC8"/>
  <c r="AA8"/>
  <c r="Y8"/>
  <c r="T8"/>
  <c r="P8"/>
  <c r="AE7"/>
  <c r="M7" s="1"/>
  <c r="AC7"/>
  <c r="AA7"/>
  <c r="Y7"/>
  <c r="T7"/>
  <c r="P7"/>
  <c r="AF7" i="36"/>
  <c r="AD7"/>
  <c r="AB7"/>
  <c r="Z7"/>
  <c r="U7"/>
  <c r="P7"/>
  <c r="AE8" i="29"/>
  <c r="AC8"/>
  <c r="AA8"/>
  <c r="H8" s="1"/>
  <c r="Y8"/>
  <c r="T8"/>
  <c r="P8"/>
  <c r="AF8" i="33"/>
  <c r="AD8"/>
  <c r="AB8"/>
  <c r="H8" s="1"/>
  <c r="Z8"/>
  <c r="U8"/>
  <c r="P8"/>
  <c r="AF7"/>
  <c r="AD7"/>
  <c r="AB7"/>
  <c r="H7" s="1"/>
  <c r="Z7"/>
  <c r="U7"/>
  <c r="P7"/>
  <c r="AE7" i="31"/>
  <c r="AC7"/>
  <c r="AA7"/>
  <c r="Y7"/>
  <c r="H7" s="1"/>
  <c r="T7"/>
  <c r="P7"/>
  <c r="AE7" i="29"/>
  <c r="AE9"/>
  <c r="AC7"/>
  <c r="M7" s="1"/>
  <c r="AC9"/>
  <c r="M9" s="1"/>
  <c r="AA7"/>
  <c r="AA9"/>
  <c r="T7"/>
  <c r="T9"/>
  <c r="P7"/>
  <c r="P9"/>
  <c r="Y9"/>
  <c r="H9" s="1"/>
  <c r="Y7"/>
  <c r="H8" i="37"/>
  <c r="M9" i="36"/>
  <c r="M8" i="38"/>
  <c r="M8" i="39"/>
  <c r="H9" i="31"/>
  <c r="M15" i="29"/>
  <c r="M10"/>
  <c r="H9" i="38"/>
  <c r="M14"/>
  <c r="M8" i="43"/>
  <c r="M12" i="29"/>
  <c r="H11"/>
  <c r="M6" i="40" l="1"/>
  <c r="H7"/>
  <c r="M8"/>
  <c r="U8" s="1"/>
  <c r="M7"/>
  <c r="H6"/>
  <c r="U6" s="1"/>
  <c r="U8" i="37"/>
  <c r="U7"/>
  <c r="M7" i="36"/>
  <c r="U14" i="38"/>
  <c r="H10"/>
  <c r="M9"/>
  <c r="U9" s="1"/>
  <c r="H8"/>
  <c r="M7"/>
  <c r="U7" s="1"/>
  <c r="M8" i="33"/>
  <c r="V8" s="1"/>
  <c r="M7"/>
  <c r="V7" s="1"/>
  <c r="H8" i="39"/>
  <c r="H7"/>
  <c r="M6"/>
  <c r="H6"/>
  <c r="M9" i="31"/>
  <c r="M8"/>
  <c r="U8" s="1"/>
  <c r="H8"/>
  <c r="M7"/>
  <c r="U7" s="1"/>
  <c r="H7" i="29"/>
  <c r="U12"/>
  <c r="M8"/>
  <c r="U8" s="1"/>
  <c r="U10" i="37"/>
  <c r="V8" i="36"/>
  <c r="H7"/>
  <c r="V7" s="1"/>
  <c r="H9"/>
  <c r="V9" s="1"/>
  <c r="H8" i="43"/>
  <c r="V8" s="1"/>
  <c r="M13" i="29"/>
  <c r="U13" s="1"/>
  <c r="U14"/>
  <c r="U6" i="39"/>
  <c r="U7"/>
  <c r="U8"/>
  <c r="U13" i="38"/>
  <c r="U12"/>
  <c r="U11"/>
  <c r="U8"/>
  <c r="U10"/>
  <c r="U11" i="37"/>
  <c r="V9" i="33"/>
  <c r="V7" i="43"/>
  <c r="U10" i="29"/>
  <c r="U11"/>
  <c r="U9"/>
  <c r="U7"/>
  <c r="U15"/>
  <c r="U9" i="31"/>
  <c r="U7" i="40" l="1"/>
  <c r="V6"/>
  <c r="V8"/>
  <c r="V7"/>
  <c r="U9" i="37"/>
  <c r="V11" s="1"/>
  <c r="W7" i="36"/>
  <c r="W8"/>
  <c r="W7" i="43"/>
  <c r="V7" i="39"/>
  <c r="V7" i="31"/>
  <c r="V8"/>
  <c r="V7" i="29"/>
  <c r="V13"/>
  <c r="V14"/>
  <c r="V10" i="38"/>
  <c r="V7"/>
  <c r="W9" i="36"/>
  <c r="W7" i="33"/>
  <c r="W9"/>
  <c r="V6" i="39"/>
  <c r="V8"/>
  <c r="V9" i="38"/>
  <c r="V13"/>
  <c r="V12"/>
  <c r="V14"/>
  <c r="V11"/>
  <c r="V8"/>
  <c r="W8" i="33"/>
  <c r="W8" i="43"/>
  <c r="V9" i="29"/>
  <c r="V12"/>
  <c r="V15"/>
  <c r="V8"/>
  <c r="V11"/>
  <c r="V10"/>
  <c r="V9" i="31"/>
  <c r="V9" i="37" l="1"/>
  <c r="V10"/>
  <c r="V8"/>
  <c r="V7"/>
</calcChain>
</file>

<file path=xl/sharedStrings.xml><?xml version="1.0" encoding="utf-8"?>
<sst xmlns="http://schemas.openxmlformats.org/spreadsheetml/2006/main" count="381" uniqueCount="103">
  <si>
    <t>Артистичность</t>
  </si>
  <si>
    <t xml:space="preserve">Исполнение </t>
  </si>
  <si>
    <t>Сложность</t>
  </si>
  <si>
    <t>Сбавки</t>
  </si>
  <si>
    <t>Место</t>
  </si>
  <si>
    <t>№</t>
  </si>
  <si>
    <t>Участник</t>
  </si>
  <si>
    <t>СР</t>
  </si>
  <si>
    <t>Э</t>
  </si>
  <si>
    <t>Л</t>
  </si>
  <si>
    <t>Общий балл</t>
  </si>
  <si>
    <t>МИН_А</t>
  </si>
  <si>
    <t>МАХ_А</t>
  </si>
  <si>
    <t>МИН_И</t>
  </si>
  <si>
    <t>МАХ_И</t>
  </si>
  <si>
    <t>Главный судья:</t>
  </si>
  <si>
    <t>Главный секретарь:</t>
  </si>
  <si>
    <t>Клуб</t>
  </si>
  <si>
    <t>общ</t>
  </si>
  <si>
    <t>Филиппова М.Ю.</t>
  </si>
  <si>
    <t>Гл. судья</t>
  </si>
  <si>
    <t xml:space="preserve"> </t>
  </si>
  <si>
    <t>гимнастическая платформа</t>
  </si>
  <si>
    <t>индивидуальные выступления мужчины</t>
  </si>
  <si>
    <t>индивидуальные выступления женщины</t>
  </si>
  <si>
    <t>смешанные пары</t>
  </si>
  <si>
    <t>трио</t>
  </si>
  <si>
    <t>Тимофеева А.Ю.</t>
  </si>
  <si>
    <t>НГТУ</t>
  </si>
  <si>
    <t>НГПУ</t>
  </si>
  <si>
    <t>Тетерина Татьяна</t>
  </si>
  <si>
    <t>НГУ</t>
  </si>
  <si>
    <t>группы</t>
  </si>
  <si>
    <t>танцевальная гимнастика</t>
  </si>
  <si>
    <t>НГМУ</t>
  </si>
  <si>
    <t>хип-хоп</t>
  </si>
  <si>
    <t>Протокол командного зачета</t>
  </si>
  <si>
    <t>ВУЗ</t>
  </si>
  <si>
    <t>ИЖ</t>
  </si>
  <si>
    <t>ИМ</t>
  </si>
  <si>
    <t>СП</t>
  </si>
  <si>
    <t>ТР</t>
  </si>
  <si>
    <t>ГР</t>
  </si>
  <si>
    <t>МЕСТО</t>
  </si>
  <si>
    <t>ТГ</t>
  </si>
  <si>
    <t>ГП</t>
  </si>
  <si>
    <t>СИУ РАНХиГС</t>
  </si>
  <si>
    <t>Хип-хоп</t>
  </si>
  <si>
    <t>№
п/п</t>
  </si>
  <si>
    <t>Спортивная аэробика</t>
  </si>
  <si>
    <t>Танцевальная 
аэробика</t>
  </si>
  <si>
    <t>Оздоровительная 
аэробика</t>
  </si>
  <si>
    <t>оздоровительная аэробика</t>
  </si>
  <si>
    <t>СИУ</t>
  </si>
  <si>
    <t>П р о т о к о л</t>
  </si>
  <si>
    <t>Шихалеев Григорий</t>
  </si>
  <si>
    <t>СУММА
баллов</t>
  </si>
  <si>
    <t>Вострухина Анастасия</t>
  </si>
  <si>
    <t>Белокозенко Маргарита</t>
  </si>
  <si>
    <t>Наделяева Вероника</t>
  </si>
  <si>
    <t>Рендов Вадим 
Крестьянова Анастасия</t>
  </si>
  <si>
    <t>НГУАДИ</t>
  </si>
  <si>
    <t>Пирамида</t>
  </si>
  <si>
    <t>Наделяева Вероника 
Захарова Альвина 
Лялина Анастасия</t>
  </si>
  <si>
    <t>Яговкина Александра</t>
  </si>
  <si>
    <t>Скрипкина Кристина</t>
  </si>
  <si>
    <t>Кузьмина Кристина</t>
  </si>
  <si>
    <t>Топоева Дарья</t>
  </si>
  <si>
    <t>Н(У)КОР</t>
  </si>
  <si>
    <t>Конакова Татьяна</t>
  </si>
  <si>
    <t>Пашкуров Сергей</t>
  </si>
  <si>
    <t>СибУПК</t>
  </si>
  <si>
    <t>Эмирян Самвел</t>
  </si>
  <si>
    <t>СГУВТ</t>
  </si>
  <si>
    <t xml:space="preserve">Конакова Татьяна 
Шихалеев Григорий </t>
  </si>
  <si>
    <t>Яговкина Александра  
Коршунова Надежда 
Скулкина Екатерина</t>
  </si>
  <si>
    <t>Иванова Дарья 
Кузьмина Кристина 
Белокозенко Маргарита</t>
  </si>
  <si>
    <t>Конакова Татьяна 
Шихалеев Григорий 
Куликов Кирилл 
Рассказова Анастасия 
Скулкина Екатерина</t>
  </si>
  <si>
    <t>Кузнецова Дарья  
Юзаю Ксения 
Василькова Анфиса 
Кузьмина Кристина
Белокозенко Маргарита</t>
  </si>
  <si>
    <t>Наделяева Вероника 
Захарова Альвина 
Адодина Елизавета 
Южакова Анна 
Лялина Анастасия</t>
  </si>
  <si>
    <t>Асташова Мария 
Занаева Екатерина 
Челтыкмашева Полина 
Вострухина Анастасия 
Темникова Елена 
Чернова Мария</t>
  </si>
  <si>
    <t>Коршунова Надежда      
Ивченко Яна       
Рассказова Анастасия                      
Скулкина Екатерина   
Зинченко Анастасия  
Сизова Дарья          
Тойменцева Анна 
Давлетшина Кристина</t>
  </si>
  <si>
    <t>Богословская Злата 
Лаптева Дарья  
Демидова Кристина  
Каунова София 
Керова Ксения 
Шпан Ева</t>
  </si>
  <si>
    <t>Гуляева Олеся 
Захарова Альвина 
Адодина Елизавета 
Южакова Анна 
Лялина Анастасия 
Рогожникова Светлана</t>
  </si>
  <si>
    <t xml:space="preserve">Поступинская Кристина 
Василькова Анфиса 
Левашова Анастасия 
Шпак Алина 
Балацко Екатерина 
Орлюк Юлия </t>
  </si>
  <si>
    <t>Шкирко Светлана     
Зинченко Анастасия 
Патрушева Кристина 
Рожкова Дарина  
Тойменцева Анна 
Давлетшина Кристина 
Сизова Дарья       
Тетерина Татьяна</t>
  </si>
  <si>
    <t>Бородина Лена 
Башутина Мария 
Карчагина Виктория 
Беляева Кристина 
Карасева Марина 
Миронова Анастасия 
Галиулина Диана 
Ермошина Мария</t>
  </si>
  <si>
    <t>Поступинская Кристина  
Юзаю Ксения 
Асташова Мария 
Занаева Екатерина 
Левашова Анастасия 
Балацко Екатерина 
Орлюк Юлия 
Кузнецова Дарья</t>
  </si>
  <si>
    <t xml:space="preserve">Гладков Тимофей 
Аракелян Милена 
Добрыгина Виктория 
Маслакова Любовь 
Караблина Светлана 
Букреева Анна 
Девяткина Анастасия
Дациева Валерия 
Рудакова Анна </t>
  </si>
  <si>
    <t xml:space="preserve">Снаткина Елена 
Снаткина Светлана 
Комосов Евгений 
Недосекина Мария 
Корнев Александр 
Ракитин Владислав </t>
  </si>
  <si>
    <t xml:space="preserve">Буданцева Ксения 
Смирнова Наталья 
Радынская Анастасия 
Ищик Юлия 
Мясникова Екатерина 
Палеенка Ксения
Швецова Анастасия 
Мозжерина Виктория </t>
  </si>
  <si>
    <t xml:space="preserve">Прохорова Виктория 
Боронина Яна 
Мальцева Олеся 
Кизюн Анастасия 
Кудренко Евгения 
Панова Ангелина 
Тихомиров Даниил  
Маслова Светлана </t>
  </si>
  <si>
    <t>Бренчугина Катерина  
Лиман Вячеслав 
Мельникова Анна 
Ожередова Ирина 
Ширинкина Татьяна 
Рыжакова Ирина 
Толкачев Андрей 
Травницкая Алина</t>
  </si>
  <si>
    <t xml:space="preserve">Погребная Лариса 
Трубачеева Ирина   
Арутюнян Нарине                    
Телепова Виктория                     
Балубова Екатерина 
Гуламова Наталья 
Курдыбайло Кристина 
Найманова Татьяна </t>
  </si>
  <si>
    <t xml:space="preserve">Гольдфельд Софья 
Евсеенко Ангелина
Китаева Дарья 
Фоменко Виктория 
Котомина Маргарита
Твёрдохлеб Марина 
Иваненко Алиса </t>
  </si>
  <si>
    <t>Степанова Анастасия    
Плетнева Дарья 
Волкова Полина 
Толумбасова Валерия 
Брагина Екатерина 
Углова Екатерина</t>
  </si>
  <si>
    <t xml:space="preserve">Погребная Лариса 
Трубачеева Ирина                       
Телепова Виктория                     
Балубова Екатерина                 
Шадрина Валерия 
Курдыбайло Кристина 
Найманова Татьяна </t>
  </si>
  <si>
    <t>Бренчугина Катерина 
Гахова Марина 
Лысенкова Стефания 
Мельникова Анна 
Ожередова Ирина 
Ширинкина Татьяна</t>
  </si>
  <si>
    <t xml:space="preserve">Ермошина Мария
Беляева Кристина 
Галиулина Диана
Карасева Марина
Бородина Елена 
Башутина Мария </t>
  </si>
  <si>
    <t>XXXXI Универсиады среди студентов высших учебных заведений Новосибирской области и города Новосибирска 
по спортивной и оздоровительной аэробике</t>
  </si>
  <si>
    <t>XXXXI Универсиады среди студентов высших учебных заведений Новосибирской области и города Новосибирска 
по спортивной и оздоровительной аэробике
по спортивной и оздоровительной аэробике</t>
  </si>
  <si>
    <t>25 марта 2018 г
г. Новосибирск</t>
  </si>
  <si>
    <t>OA</t>
  </si>
</sst>
</file>

<file path=xl/styles.xml><?xml version="1.0" encoding="utf-8"?>
<styleSheet xmlns="http://schemas.openxmlformats.org/spreadsheetml/2006/main">
  <fonts count="28">
    <font>
      <sz val="10"/>
      <name val="Arial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0"/>
      <name val="Arial Cyr"/>
      <charset val="204"/>
    </font>
    <font>
      <sz val="8"/>
      <name val="Arial"/>
      <family val="2"/>
      <charset val="204"/>
    </font>
    <font>
      <sz val="10"/>
      <name val="Cambria"/>
      <family val="1"/>
      <charset val="204"/>
    </font>
    <font>
      <sz val="11"/>
      <name val="Times New Roman"/>
      <family val="1"/>
      <charset val="204"/>
    </font>
    <font>
      <b/>
      <i/>
      <sz val="12"/>
      <name val="Bookman Old Style"/>
      <family val="1"/>
      <charset val="204"/>
    </font>
    <font>
      <b/>
      <i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Arial Cyr"/>
      <charset val="204"/>
    </font>
    <font>
      <b/>
      <i/>
      <sz val="10"/>
      <name val="Arial"/>
      <family val="2"/>
      <charset val="204"/>
    </font>
    <font>
      <sz val="12"/>
      <name val="Arial"/>
      <family val="2"/>
      <charset val="204"/>
    </font>
    <font>
      <b/>
      <sz val="10"/>
      <name val="Arial"/>
      <family val="2"/>
      <charset val="204"/>
    </font>
    <font>
      <b/>
      <i/>
      <sz val="8"/>
      <name val="Arial"/>
      <family val="2"/>
      <charset val="204"/>
    </font>
    <font>
      <b/>
      <sz val="12"/>
      <name val="Times New Roman"/>
      <family val="1"/>
      <charset val="204"/>
    </font>
    <font>
      <b/>
      <sz val="12"/>
      <name val="Cambria"/>
      <family val="1"/>
      <charset val="204"/>
    </font>
    <font>
      <sz val="14"/>
      <name val="Arial"/>
      <family val="2"/>
      <charset val="204"/>
    </font>
    <font>
      <i/>
      <sz val="12"/>
      <name val="Cambria"/>
      <family val="1"/>
      <charset val="204"/>
    </font>
    <font>
      <b/>
      <sz val="13"/>
      <name val="Cambria"/>
      <family val="1"/>
      <charset val="204"/>
    </font>
    <font>
      <b/>
      <sz val="16"/>
      <name val="Cambria"/>
      <family val="1"/>
      <charset val="204"/>
    </font>
    <font>
      <b/>
      <i/>
      <sz val="18"/>
      <name val="Times New Roman"/>
      <family val="1"/>
      <charset val="204"/>
    </font>
    <font>
      <b/>
      <sz val="1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</cellStyleXfs>
  <cellXfs count="334">
    <xf numFmtId="0" fontId="0" fillId="0" borderId="0" xfId="0"/>
    <xf numFmtId="0" fontId="1" fillId="0" borderId="0" xfId="3" applyFont="1"/>
    <xf numFmtId="0" fontId="2" fillId="0" borderId="0" xfId="3" applyFont="1"/>
    <xf numFmtId="0" fontId="1" fillId="0" borderId="0" xfId="3" applyFont="1" applyAlignment="1">
      <alignment horizontal="center"/>
    </xf>
    <xf numFmtId="0" fontId="3" fillId="0" borderId="0" xfId="3"/>
    <xf numFmtId="0" fontId="5" fillId="0" borderId="0" xfId="3" applyFont="1"/>
    <xf numFmtId="0" fontId="7" fillId="0" borderId="0" xfId="0" applyFont="1" applyFill="1" applyAlignment="1" applyProtection="1">
      <alignment horizontal="center" vertical="top"/>
      <protection locked="0"/>
    </xf>
    <xf numFmtId="0" fontId="7" fillId="0" borderId="0" xfId="0" applyFont="1" applyFill="1" applyAlignment="1" applyProtection="1">
      <alignment vertical="top" indent="8"/>
      <protection locked="0"/>
    </xf>
    <xf numFmtId="0" fontId="11" fillId="0" borderId="0" xfId="3" applyFont="1"/>
    <xf numFmtId="0" fontId="6" fillId="0" borderId="0" xfId="0" applyFont="1"/>
    <xf numFmtId="0" fontId="10" fillId="0" borderId="0" xfId="3" applyFont="1"/>
    <xf numFmtId="0" fontId="12" fillId="0" borderId="0" xfId="3" applyFont="1"/>
    <xf numFmtId="0" fontId="6" fillId="0" borderId="1" xfId="4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3" xfId="4" applyFont="1" applyBorder="1" applyAlignment="1">
      <alignment horizontal="center"/>
    </xf>
    <xf numFmtId="0" fontId="6" fillId="0" borderId="4" xfId="4" applyFont="1" applyBorder="1" applyAlignment="1">
      <alignment horizontal="center"/>
    </xf>
    <xf numFmtId="0" fontId="6" fillId="0" borderId="0" xfId="4" applyFont="1" applyAlignment="1">
      <alignment horizontal="center"/>
    </xf>
    <xf numFmtId="0" fontId="6" fillId="0" borderId="0" xfId="4" applyFont="1" applyAlignment="1">
      <alignment horizontal="center" vertical="center"/>
    </xf>
    <xf numFmtId="0" fontId="6" fillId="0" borderId="5" xfId="4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0" fontId="9" fillId="0" borderId="0" xfId="4" applyFont="1" applyBorder="1" applyAlignment="1">
      <alignment horizontal="center" vertical="center"/>
    </xf>
    <xf numFmtId="0" fontId="6" fillId="0" borderId="8" xfId="4" applyFont="1" applyBorder="1" applyAlignment="1">
      <alignment horizontal="center" vertical="center"/>
    </xf>
    <xf numFmtId="0" fontId="9" fillId="2" borderId="9" xfId="4" applyFont="1" applyFill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0" borderId="11" xfId="4" applyFont="1" applyBorder="1" applyAlignment="1">
      <alignment horizontal="center" vertical="center"/>
    </xf>
    <xf numFmtId="0" fontId="6" fillId="0" borderId="12" xfId="4" applyFont="1" applyBorder="1" applyAlignment="1">
      <alignment horizontal="center" vertical="center"/>
    </xf>
    <xf numFmtId="0" fontId="9" fillId="3" borderId="7" xfId="4" applyFont="1" applyFill="1" applyBorder="1" applyAlignment="1">
      <alignment horizontal="center" vertical="center"/>
    </xf>
    <xf numFmtId="0" fontId="9" fillId="4" borderId="7" xfId="4" applyFont="1" applyFill="1" applyBorder="1" applyAlignment="1">
      <alignment horizontal="center" vertical="center"/>
    </xf>
    <xf numFmtId="0" fontId="6" fillId="0" borderId="8" xfId="4" applyFont="1" applyBorder="1" applyAlignment="1">
      <alignment horizontal="center" vertical="center" wrapText="1"/>
    </xf>
    <xf numFmtId="0" fontId="9" fillId="0" borderId="13" xfId="4" applyFont="1" applyFill="1" applyBorder="1" applyAlignment="1">
      <alignment horizontal="center" vertical="center"/>
    </xf>
    <xf numFmtId="0" fontId="6" fillId="0" borderId="13" xfId="4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13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4" fillId="0" borderId="0" xfId="3" applyFont="1"/>
    <xf numFmtId="0" fontId="13" fillId="0" borderId="0" xfId="3" applyFont="1"/>
    <xf numFmtId="0" fontId="1" fillId="0" borderId="0" xfId="4" applyFont="1"/>
    <xf numFmtId="0" fontId="15" fillId="0" borderId="0" xfId="3" applyFont="1"/>
    <xf numFmtId="0" fontId="4" fillId="0" borderId="0" xfId="0" applyFont="1"/>
    <xf numFmtId="0" fontId="4" fillId="0" borderId="0" xfId="4" applyFont="1"/>
    <xf numFmtId="0" fontId="16" fillId="0" borderId="0" xfId="4" applyFont="1" applyAlignment="1">
      <alignment horizontal="center"/>
    </xf>
    <xf numFmtId="0" fontId="4" fillId="0" borderId="0" xfId="3" applyFont="1"/>
    <xf numFmtId="2" fontId="9" fillId="4" borderId="14" xfId="3" applyNumberFormat="1" applyFont="1" applyFill="1" applyBorder="1" applyAlignment="1">
      <alignment horizontal="center" vertical="center"/>
    </xf>
    <xf numFmtId="2" fontId="9" fillId="4" borderId="15" xfId="3" applyNumberFormat="1" applyFont="1" applyFill="1" applyBorder="1" applyAlignment="1">
      <alignment horizontal="center" vertical="center"/>
    </xf>
    <xf numFmtId="2" fontId="9" fillId="4" borderId="16" xfId="3" applyNumberFormat="1" applyFont="1" applyFill="1" applyBorder="1" applyAlignment="1">
      <alignment horizontal="center" vertical="center"/>
    </xf>
    <xf numFmtId="2" fontId="6" fillId="0" borderId="17" xfId="3" applyNumberFormat="1" applyFont="1" applyFill="1" applyBorder="1" applyAlignment="1">
      <alignment horizontal="center" vertical="center"/>
    </xf>
    <xf numFmtId="0" fontId="11" fillId="0" borderId="0" xfId="0" applyFont="1"/>
    <xf numFmtId="2" fontId="9" fillId="2" borderId="14" xfId="4" applyNumberFormat="1" applyFont="1" applyFill="1" applyBorder="1" applyAlignment="1">
      <alignment horizontal="center" vertical="center"/>
    </xf>
    <xf numFmtId="2" fontId="6" fillId="0" borderId="19" xfId="4" applyNumberFormat="1" applyFont="1" applyBorder="1" applyAlignment="1">
      <alignment horizontal="center" vertical="center"/>
    </xf>
    <xf numFmtId="2" fontId="9" fillId="3" borderId="14" xfId="4" applyNumberFormat="1" applyFont="1" applyFill="1" applyBorder="1" applyAlignment="1">
      <alignment horizontal="center" vertical="center"/>
    </xf>
    <xf numFmtId="2" fontId="6" fillId="0" borderId="14" xfId="3" applyNumberFormat="1" applyFont="1" applyFill="1" applyBorder="1" applyAlignment="1">
      <alignment horizontal="center" vertical="center"/>
    </xf>
    <xf numFmtId="2" fontId="6" fillId="0" borderId="21" xfId="3" applyNumberFormat="1" applyFont="1" applyBorder="1" applyAlignment="1">
      <alignment vertical="center"/>
    </xf>
    <xf numFmtId="2" fontId="6" fillId="0" borderId="22" xfId="3" applyNumberFormat="1" applyFont="1" applyBorder="1" applyAlignment="1">
      <alignment vertical="center"/>
    </xf>
    <xf numFmtId="2" fontId="6" fillId="0" borderId="23" xfId="3" applyNumberFormat="1" applyFont="1" applyBorder="1" applyAlignment="1">
      <alignment vertical="center"/>
    </xf>
    <xf numFmtId="2" fontId="6" fillId="0" borderId="21" xfId="4" applyNumberFormat="1" applyFont="1" applyBorder="1" applyAlignment="1">
      <alignment horizontal="center" vertical="center"/>
    </xf>
    <xf numFmtId="2" fontId="6" fillId="0" borderId="22" xfId="4" applyNumberFormat="1" applyFont="1" applyBorder="1" applyAlignment="1">
      <alignment horizontal="center" vertical="center"/>
    </xf>
    <xf numFmtId="2" fontId="6" fillId="0" borderId="23" xfId="4" applyNumberFormat="1" applyFont="1" applyBorder="1" applyAlignment="1">
      <alignment horizontal="center" vertical="center"/>
    </xf>
    <xf numFmtId="2" fontId="6" fillId="0" borderId="23" xfId="3" applyNumberFormat="1" applyFont="1" applyFill="1" applyBorder="1" applyAlignment="1">
      <alignment horizontal="center" vertical="center"/>
    </xf>
    <xf numFmtId="0" fontId="6" fillId="0" borderId="24" xfId="4" applyFont="1" applyBorder="1" applyAlignment="1">
      <alignment horizontal="center" vertical="top"/>
    </xf>
    <xf numFmtId="0" fontId="6" fillId="0" borderId="24" xfId="4" applyFont="1" applyBorder="1" applyAlignment="1">
      <alignment horizontal="center" vertical="center"/>
    </xf>
    <xf numFmtId="2" fontId="9" fillId="3" borderId="16" xfId="4" applyNumberFormat="1" applyFont="1" applyFill="1" applyBorder="1" applyAlignment="1">
      <alignment horizontal="center" vertical="center"/>
    </xf>
    <xf numFmtId="2" fontId="6" fillId="0" borderId="16" xfId="3" applyNumberFormat="1" applyFont="1" applyFill="1" applyBorder="1" applyAlignment="1">
      <alignment horizontal="center" vertical="center"/>
    </xf>
    <xf numFmtId="1" fontId="9" fillId="5" borderId="16" xfId="4" applyNumberFormat="1" applyFont="1" applyFill="1" applyBorder="1" applyAlignment="1">
      <alignment horizontal="center" vertical="center"/>
    </xf>
    <xf numFmtId="2" fontId="9" fillId="2" borderId="15" xfId="4" applyNumberFormat="1" applyFont="1" applyFill="1" applyBorder="1" applyAlignment="1">
      <alignment horizontal="center" vertical="center"/>
    </xf>
    <xf numFmtId="2" fontId="9" fillId="3" borderId="15" xfId="4" applyNumberFormat="1" applyFont="1" applyFill="1" applyBorder="1" applyAlignment="1">
      <alignment horizontal="center" vertical="center"/>
    </xf>
    <xf numFmtId="2" fontId="6" fillId="0" borderId="15" xfId="3" applyNumberFormat="1" applyFont="1" applyFill="1" applyBorder="1" applyAlignment="1">
      <alignment horizontal="center" vertical="center"/>
    </xf>
    <xf numFmtId="1" fontId="9" fillId="5" borderId="15" xfId="4" applyNumberFormat="1" applyFont="1" applyFill="1" applyBorder="1" applyAlignment="1">
      <alignment horizontal="center" vertical="center"/>
    </xf>
    <xf numFmtId="2" fontId="6" fillId="0" borderId="25" xfId="3" applyNumberFormat="1" applyFont="1" applyBorder="1" applyAlignment="1">
      <alignment vertical="center"/>
    </xf>
    <xf numFmtId="2" fontId="6" fillId="0" borderId="26" xfId="3" applyNumberFormat="1" applyFont="1" applyBorder="1" applyAlignment="1">
      <alignment vertical="center"/>
    </xf>
    <xf numFmtId="2" fontId="6" fillId="0" borderId="17" xfId="3" applyNumberFormat="1" applyFont="1" applyBorder="1" applyAlignment="1">
      <alignment vertical="center"/>
    </xf>
    <xf numFmtId="2" fontId="6" fillId="0" borderId="25" xfId="4" applyNumberFormat="1" applyFont="1" applyBorder="1" applyAlignment="1">
      <alignment horizontal="center" vertical="center"/>
    </xf>
    <xf numFmtId="2" fontId="6" fillId="0" borderId="26" xfId="4" applyNumberFormat="1" applyFont="1" applyBorder="1" applyAlignment="1">
      <alignment horizontal="center" vertical="center"/>
    </xf>
    <xf numFmtId="2" fontId="6" fillId="0" borderId="17" xfId="4" applyNumberFormat="1" applyFont="1" applyBorder="1" applyAlignment="1">
      <alignment horizontal="center" vertical="center"/>
    </xf>
    <xf numFmtId="0" fontId="6" fillId="0" borderId="27" xfId="4" applyFont="1" applyBorder="1" applyAlignment="1">
      <alignment horizontal="center" vertical="center"/>
    </xf>
    <xf numFmtId="2" fontId="6" fillId="0" borderId="28" xfId="3" applyNumberFormat="1" applyFont="1" applyBorder="1" applyAlignment="1">
      <alignment vertical="center"/>
    </xf>
    <xf numFmtId="2" fontId="6" fillId="0" borderId="29" xfId="3" applyNumberFormat="1" applyFont="1" applyBorder="1" applyAlignment="1">
      <alignment vertical="center"/>
    </xf>
    <xf numFmtId="2" fontId="6" fillId="0" borderId="30" xfId="3" applyNumberFormat="1" applyFont="1" applyBorder="1" applyAlignment="1">
      <alignment vertical="center"/>
    </xf>
    <xf numFmtId="2" fontId="6" fillId="0" borderId="28" xfId="4" applyNumberFormat="1" applyFont="1" applyBorder="1" applyAlignment="1">
      <alignment horizontal="center" vertical="center"/>
    </xf>
    <xf numFmtId="2" fontId="6" fillId="0" borderId="29" xfId="4" applyNumberFormat="1" applyFont="1" applyBorder="1" applyAlignment="1">
      <alignment horizontal="center" vertical="center"/>
    </xf>
    <xf numFmtId="2" fontId="6" fillId="0" borderId="30" xfId="4" applyNumberFormat="1" applyFont="1" applyBorder="1" applyAlignment="1">
      <alignment horizontal="center" vertical="center"/>
    </xf>
    <xf numFmtId="2" fontId="6" fillId="0" borderId="30" xfId="3" applyNumberFormat="1" applyFont="1" applyFill="1" applyBorder="1" applyAlignment="1">
      <alignment horizontal="center" vertical="center"/>
    </xf>
    <xf numFmtId="0" fontId="6" fillId="0" borderId="31" xfId="4" applyFont="1" applyBorder="1" applyAlignment="1">
      <alignment horizontal="center" vertical="center"/>
    </xf>
    <xf numFmtId="2" fontId="9" fillId="6" borderId="16" xfId="4" applyNumberFormat="1" applyFont="1" applyFill="1" applyBorder="1" applyAlignment="1">
      <alignment horizontal="center" vertical="center"/>
    </xf>
    <xf numFmtId="2" fontId="9" fillId="6" borderId="14" xfId="4" applyNumberFormat="1" applyFont="1" applyFill="1" applyBorder="1" applyAlignment="1">
      <alignment horizontal="center" vertical="center"/>
    </xf>
    <xf numFmtId="2" fontId="9" fillId="6" borderId="15" xfId="4" applyNumberFormat="1" applyFont="1" applyFill="1" applyBorder="1" applyAlignment="1">
      <alignment horizontal="center" vertical="center"/>
    </xf>
    <xf numFmtId="1" fontId="9" fillId="5" borderId="32" xfId="4" applyNumberFormat="1" applyFont="1" applyFill="1" applyBorder="1" applyAlignment="1">
      <alignment horizontal="center" vertical="center"/>
    </xf>
    <xf numFmtId="1" fontId="9" fillId="5" borderId="33" xfId="4" applyNumberFormat="1" applyFont="1" applyFill="1" applyBorder="1" applyAlignment="1">
      <alignment horizontal="center" vertical="center"/>
    </xf>
    <xf numFmtId="1" fontId="9" fillId="5" borderId="34" xfId="4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6" fillId="0" borderId="19" xfId="3" applyNumberFormat="1" applyFont="1" applyBorder="1" applyAlignment="1">
      <alignment horizontal="center" vertical="center"/>
    </xf>
    <xf numFmtId="2" fontId="6" fillId="0" borderId="20" xfId="3" applyNumberFormat="1" applyFont="1" applyBorder="1" applyAlignment="1">
      <alignment horizontal="center" vertical="center"/>
    </xf>
    <xf numFmtId="2" fontId="6" fillId="0" borderId="21" xfId="3" applyNumberFormat="1" applyFont="1" applyBorder="1" applyAlignment="1">
      <alignment horizontal="center" vertical="center"/>
    </xf>
    <xf numFmtId="2" fontId="6" fillId="0" borderId="22" xfId="3" applyNumberFormat="1" applyFont="1" applyBorder="1" applyAlignment="1">
      <alignment horizontal="center" vertical="center"/>
    </xf>
    <xf numFmtId="2" fontId="6" fillId="0" borderId="23" xfId="3" applyNumberFormat="1" applyFont="1" applyBorder="1" applyAlignment="1">
      <alignment horizontal="center" vertical="center"/>
    </xf>
    <xf numFmtId="2" fontId="6" fillId="0" borderId="25" xfId="3" applyNumberFormat="1" applyFont="1" applyBorder="1" applyAlignment="1">
      <alignment horizontal="center" vertical="center"/>
    </xf>
    <xf numFmtId="2" fontId="6" fillId="0" borderId="26" xfId="3" applyNumberFormat="1" applyFont="1" applyBorder="1" applyAlignment="1">
      <alignment horizontal="center" vertical="center"/>
    </xf>
    <xf numFmtId="2" fontId="6" fillId="0" borderId="17" xfId="3" applyNumberFormat="1" applyFont="1" applyBorder="1" applyAlignment="1">
      <alignment horizontal="center" vertical="center"/>
    </xf>
    <xf numFmtId="2" fontId="6" fillId="0" borderId="35" xfId="4" applyNumberFormat="1" applyFont="1" applyBorder="1" applyAlignment="1">
      <alignment horizontal="center" vertical="center"/>
    </xf>
    <xf numFmtId="2" fontId="6" fillId="0" borderId="8" xfId="3" applyNumberFormat="1" applyFont="1" applyFill="1" applyBorder="1" applyAlignment="1">
      <alignment horizontal="center" vertical="center"/>
    </xf>
    <xf numFmtId="2" fontId="9" fillId="2" borderId="16" xfId="4" applyNumberFormat="1" applyFont="1" applyFill="1" applyBorder="1" applyAlignment="1">
      <alignment horizontal="center" vertical="center"/>
    </xf>
    <xf numFmtId="2" fontId="6" fillId="0" borderId="27" xfId="3" applyNumberFormat="1" applyFont="1" applyFill="1" applyBorder="1" applyAlignment="1">
      <alignment horizontal="center" vertical="center"/>
    </xf>
    <xf numFmtId="2" fontId="6" fillId="0" borderId="24" xfId="3" applyNumberFormat="1" applyFont="1" applyFill="1" applyBorder="1" applyAlignment="1">
      <alignment horizontal="center" vertical="center"/>
    </xf>
    <xf numFmtId="2" fontId="6" fillId="0" borderId="31" xfId="3" applyNumberFormat="1" applyFont="1" applyFill="1" applyBorder="1" applyAlignment="1">
      <alignment horizontal="center" vertical="center"/>
    </xf>
    <xf numFmtId="0" fontId="25" fillId="0" borderId="37" xfId="0" applyFont="1" applyFill="1" applyBorder="1" applyAlignment="1">
      <alignment horizontal="center" vertical="center"/>
    </xf>
    <xf numFmtId="0" fontId="6" fillId="0" borderId="27" xfId="4" applyFont="1" applyBorder="1" applyAlignment="1">
      <alignment horizontal="center" vertical="top"/>
    </xf>
    <xf numFmtId="0" fontId="10" fillId="0" borderId="37" xfId="2" applyFont="1" applyFill="1" applyBorder="1" applyAlignment="1">
      <alignment horizontal="center" vertical="center"/>
    </xf>
    <xf numFmtId="1" fontId="9" fillId="5" borderId="14" xfId="4" applyNumberFormat="1" applyFont="1" applyFill="1" applyBorder="1" applyAlignment="1">
      <alignment horizontal="center" vertical="center"/>
    </xf>
    <xf numFmtId="2" fontId="6" fillId="0" borderId="28" xfId="3" applyNumberFormat="1" applyFont="1" applyBorder="1" applyAlignment="1">
      <alignment horizontal="center" vertical="center"/>
    </xf>
    <xf numFmtId="2" fontId="6" fillId="0" borderId="29" xfId="3" applyNumberFormat="1" applyFont="1" applyBorder="1" applyAlignment="1">
      <alignment horizontal="center" vertical="center"/>
    </xf>
    <xf numFmtId="2" fontId="6" fillId="0" borderId="30" xfId="3" applyNumberFormat="1" applyFont="1" applyBorder="1" applyAlignment="1">
      <alignment horizontal="center" vertical="center"/>
    </xf>
    <xf numFmtId="2" fontId="6" fillId="0" borderId="28" xfId="4" applyNumberFormat="1" applyFont="1" applyBorder="1" applyAlignment="1">
      <alignment horizontal="center"/>
    </xf>
    <xf numFmtId="2" fontId="6" fillId="0" borderId="29" xfId="4" applyNumberFormat="1" applyFont="1" applyBorder="1" applyAlignment="1">
      <alignment horizontal="center"/>
    </xf>
    <xf numFmtId="2" fontId="6" fillId="0" borderId="30" xfId="4" applyNumberFormat="1" applyFont="1" applyBorder="1" applyAlignment="1">
      <alignment horizontal="center"/>
    </xf>
    <xf numFmtId="0" fontId="6" fillId="0" borderId="1" xfId="4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7" fillId="0" borderId="0" xfId="0" applyFont="1" applyFill="1" applyAlignment="1" applyProtection="1">
      <alignment horizontal="center" vertical="center"/>
      <protection locked="0"/>
    </xf>
    <xf numFmtId="0" fontId="14" fillId="0" borderId="0" xfId="3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/>
    <xf numFmtId="0" fontId="11" fillId="0" borderId="0" xfId="0" applyFont="1" applyAlignment="1">
      <alignment horizontal="center"/>
    </xf>
    <xf numFmtId="0" fontId="10" fillId="0" borderId="0" xfId="3" applyFont="1" applyAlignment="1">
      <alignment horizontal="center"/>
    </xf>
    <xf numFmtId="0" fontId="18" fillId="0" borderId="0" xfId="3" applyFont="1" applyAlignment="1">
      <alignment horizontal="center"/>
    </xf>
    <xf numFmtId="0" fontId="7" fillId="0" borderId="0" xfId="0" applyFont="1" applyFill="1" applyAlignment="1" applyProtection="1">
      <alignment vertical="top"/>
      <protection locked="0"/>
    </xf>
    <xf numFmtId="0" fontId="0" fillId="0" borderId="0" xfId="0" applyBorder="1"/>
    <xf numFmtId="0" fontId="19" fillId="0" borderId="0" xfId="0" applyFont="1" applyFill="1" applyBorder="1" applyAlignment="1">
      <alignment horizontal="center"/>
    </xf>
    <xf numFmtId="0" fontId="10" fillId="0" borderId="0" xfId="3" applyFont="1" applyAlignment="1">
      <alignment horizontal="left"/>
    </xf>
    <xf numFmtId="0" fontId="20" fillId="0" borderId="0" xfId="0" applyFont="1"/>
    <xf numFmtId="0" fontId="20" fillId="0" borderId="0" xfId="3" applyFont="1"/>
    <xf numFmtId="0" fontId="11" fillId="0" borderId="0" xfId="0" applyFont="1" applyBorder="1" applyAlignment="1">
      <alignment horizontal="center"/>
    </xf>
    <xf numFmtId="0" fontId="18" fillId="0" borderId="0" xfId="3" applyFont="1" applyBorder="1" applyAlignment="1">
      <alignment horizontal="center"/>
    </xf>
    <xf numFmtId="0" fontId="5" fillId="0" borderId="0" xfId="3" applyFont="1" applyBorder="1"/>
    <xf numFmtId="0" fontId="10" fillId="0" borderId="0" xfId="0" applyFont="1" applyFill="1" applyBorder="1" applyAlignment="1">
      <alignment horizontal="center"/>
    </xf>
    <xf numFmtId="0" fontId="5" fillId="0" borderId="0" xfId="0" applyFont="1" applyBorder="1"/>
    <xf numFmtId="0" fontId="10" fillId="0" borderId="19" xfId="0" applyFont="1" applyFill="1" applyBorder="1" applyAlignment="1">
      <alignment horizontal="center" vertical="center"/>
    </xf>
    <xf numFmtId="2" fontId="6" fillId="0" borderId="21" xfId="4" applyNumberFormat="1" applyFont="1" applyBorder="1" applyAlignment="1">
      <alignment horizontal="center"/>
    </xf>
    <xf numFmtId="2" fontId="6" fillId="0" borderId="22" xfId="4" applyNumberFormat="1" applyFont="1" applyBorder="1" applyAlignment="1">
      <alignment horizontal="center"/>
    </xf>
    <xf numFmtId="2" fontId="6" fillId="0" borderId="23" xfId="4" applyNumberFormat="1" applyFont="1" applyBorder="1" applyAlignment="1">
      <alignment horizontal="center"/>
    </xf>
    <xf numFmtId="0" fontId="9" fillId="0" borderId="4" xfId="4" applyFont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25" fillId="0" borderId="19" xfId="0" applyFont="1" applyBorder="1"/>
    <xf numFmtId="0" fontId="25" fillId="0" borderId="19" xfId="0" applyFont="1" applyFill="1" applyBorder="1" applyAlignment="1">
      <alignment horizontal="center" vertical="center"/>
    </xf>
    <xf numFmtId="0" fontId="25" fillId="0" borderId="19" xfId="0" applyFont="1" applyBorder="1" applyAlignment="1">
      <alignment horizontal="left" vertical="center" wrapText="1"/>
    </xf>
    <xf numFmtId="0" fontId="25" fillId="0" borderId="19" xfId="0" applyFont="1" applyBorder="1" applyAlignment="1">
      <alignment vertical="top" wrapText="1"/>
    </xf>
    <xf numFmtId="2" fontId="6" fillId="0" borderId="19" xfId="3" applyNumberFormat="1" applyFont="1" applyBorder="1" applyAlignment="1">
      <alignment vertical="center"/>
    </xf>
    <xf numFmtId="2" fontId="6" fillId="0" borderId="37" xfId="3" applyNumberFormat="1" applyFont="1" applyBorder="1" applyAlignment="1">
      <alignment vertical="center"/>
    </xf>
    <xf numFmtId="2" fontId="6" fillId="0" borderId="40" xfId="4" applyNumberFormat="1" applyFont="1" applyBorder="1" applyAlignment="1">
      <alignment horizontal="center" vertical="center"/>
    </xf>
    <xf numFmtId="2" fontId="6" fillId="0" borderId="37" xfId="4" applyNumberFormat="1" applyFont="1" applyBorder="1" applyAlignment="1">
      <alignment horizontal="center" vertical="center"/>
    </xf>
    <xf numFmtId="2" fontId="6" fillId="0" borderId="37" xfId="3" applyNumberFormat="1" applyFont="1" applyFill="1" applyBorder="1" applyAlignment="1">
      <alignment horizontal="center" vertical="center"/>
    </xf>
    <xf numFmtId="0" fontId="25" fillId="0" borderId="19" xfId="0" applyFont="1" applyFill="1" applyBorder="1" applyAlignment="1">
      <alignment horizontal="left" vertical="center" wrapText="1"/>
    </xf>
    <xf numFmtId="0" fontId="10" fillId="0" borderId="42" xfId="0" applyFont="1" applyFill="1" applyBorder="1" applyAlignment="1">
      <alignment horizontal="center" vertical="center"/>
    </xf>
    <xf numFmtId="0" fontId="25" fillId="0" borderId="38" xfId="0" applyFont="1" applyBorder="1" applyAlignment="1">
      <alignment horizontal="center" vertical="center" wrapText="1"/>
    </xf>
    <xf numFmtId="2" fontId="6" fillId="0" borderId="28" xfId="3" applyNumberFormat="1" applyFont="1" applyBorder="1"/>
    <xf numFmtId="2" fontId="6" fillId="0" borderId="29" xfId="3" applyNumberFormat="1" applyFont="1" applyBorder="1"/>
    <xf numFmtId="2" fontId="6" fillId="0" borderId="30" xfId="3" applyNumberFormat="1" applyFont="1" applyBorder="1"/>
    <xf numFmtId="0" fontId="6" fillId="0" borderId="31" xfId="4" applyFont="1" applyBorder="1" applyAlignment="1">
      <alignment horizontal="center" vertical="top"/>
    </xf>
    <xf numFmtId="2" fontId="6" fillId="0" borderId="44" xfId="3" applyNumberFormat="1" applyFont="1" applyBorder="1" applyAlignment="1">
      <alignment vertical="center"/>
    </xf>
    <xf numFmtId="2" fontId="6" fillId="0" borderId="45" xfId="3" applyNumberFormat="1" applyFont="1" applyBorder="1" applyAlignment="1">
      <alignment vertical="center"/>
    </xf>
    <xf numFmtId="2" fontId="6" fillId="0" borderId="46" xfId="3" applyNumberFormat="1" applyFont="1" applyBorder="1" applyAlignment="1">
      <alignment vertical="center"/>
    </xf>
    <xf numFmtId="2" fontId="6" fillId="0" borderId="44" xfId="4" applyNumberFormat="1" applyFont="1" applyBorder="1" applyAlignment="1">
      <alignment horizontal="center" vertical="center"/>
    </xf>
    <xf numFmtId="2" fontId="6" fillId="0" borderId="45" xfId="4" applyNumberFormat="1" applyFont="1" applyBorder="1" applyAlignment="1">
      <alignment horizontal="center" vertical="center"/>
    </xf>
    <xf numFmtId="2" fontId="6" fillId="0" borderId="46" xfId="4" applyNumberFormat="1" applyFont="1" applyBorder="1" applyAlignment="1">
      <alignment horizontal="center" vertical="center"/>
    </xf>
    <xf numFmtId="2" fontId="6" fillId="0" borderId="46" xfId="3" applyNumberFormat="1" applyFont="1" applyFill="1" applyBorder="1" applyAlignment="1">
      <alignment horizontal="center" vertical="center"/>
    </xf>
    <xf numFmtId="0" fontId="6" fillId="0" borderId="47" xfId="4" applyFont="1" applyBorder="1" applyAlignment="1">
      <alignment horizontal="center" vertical="center"/>
    </xf>
    <xf numFmtId="0" fontId="25" fillId="0" borderId="19" xfId="0" applyFont="1" applyFill="1" applyBorder="1" applyAlignment="1">
      <alignment wrapText="1"/>
    </xf>
    <xf numFmtId="0" fontId="10" fillId="0" borderId="36" xfId="2" applyFont="1" applyFill="1" applyBorder="1" applyAlignment="1">
      <alignment horizontal="center" vertical="center"/>
    </xf>
    <xf numFmtId="0" fontId="6" fillId="0" borderId="3" xfId="3" applyFont="1" applyBorder="1" applyAlignment="1">
      <alignment horizontal="center"/>
    </xf>
    <xf numFmtId="0" fontId="24" fillId="0" borderId="0" xfId="0" applyFont="1" applyFill="1" applyAlignment="1" applyProtection="1">
      <alignment horizontal="center" vertical="top"/>
      <protection locked="0"/>
    </xf>
    <xf numFmtId="0" fontId="6" fillId="0" borderId="48" xfId="4" applyFont="1" applyBorder="1" applyAlignment="1">
      <alignment horizontal="center" vertical="center"/>
    </xf>
    <xf numFmtId="2" fontId="6" fillId="0" borderId="44" xfId="3" applyNumberFormat="1" applyFont="1" applyBorder="1" applyAlignment="1">
      <alignment horizontal="center" vertical="center"/>
    </xf>
    <xf numFmtId="2" fontId="6" fillId="0" borderId="45" xfId="3" applyNumberFormat="1" applyFont="1" applyBorder="1" applyAlignment="1">
      <alignment horizontal="center" vertical="center"/>
    </xf>
    <xf numFmtId="2" fontId="6" fillId="0" borderId="46" xfId="3" applyNumberFormat="1" applyFont="1" applyBorder="1" applyAlignment="1">
      <alignment horizontal="center" vertical="center"/>
    </xf>
    <xf numFmtId="2" fontId="9" fillId="2" borderId="43" xfId="4" applyNumberFormat="1" applyFont="1" applyFill="1" applyBorder="1" applyAlignment="1">
      <alignment horizontal="center" vertical="center"/>
    </xf>
    <xf numFmtId="2" fontId="9" fillId="3" borderId="43" xfId="4" applyNumberFormat="1" applyFont="1" applyFill="1" applyBorder="1" applyAlignment="1">
      <alignment horizontal="center" vertical="center"/>
    </xf>
    <xf numFmtId="2" fontId="9" fillId="4" borderId="43" xfId="3" applyNumberFormat="1" applyFont="1" applyFill="1" applyBorder="1" applyAlignment="1">
      <alignment horizontal="center" vertical="center"/>
    </xf>
    <xf numFmtId="2" fontId="6" fillId="0" borderId="43" xfId="3" applyNumberFormat="1" applyFont="1" applyFill="1" applyBorder="1" applyAlignment="1">
      <alignment horizontal="center" vertical="center"/>
    </xf>
    <xf numFmtId="2" fontId="9" fillId="6" borderId="43" xfId="4" applyNumberFormat="1" applyFont="1" applyFill="1" applyBorder="1" applyAlignment="1">
      <alignment horizontal="center" vertical="center"/>
    </xf>
    <xf numFmtId="1" fontId="9" fillId="5" borderId="49" xfId="4" applyNumberFormat="1" applyFont="1" applyFill="1" applyBorder="1" applyAlignment="1">
      <alignment horizontal="center" vertical="center"/>
    </xf>
    <xf numFmtId="2" fontId="9" fillId="6" borderId="19" xfId="4" applyNumberFormat="1" applyFont="1" applyFill="1" applyBorder="1" applyAlignment="1">
      <alignment horizontal="center" vertical="center"/>
    </xf>
    <xf numFmtId="2" fontId="9" fillId="6" borderId="29" xfId="4" applyNumberFormat="1" applyFont="1" applyFill="1" applyBorder="1" applyAlignment="1">
      <alignment horizontal="center" vertical="center"/>
    </xf>
    <xf numFmtId="1" fontId="9" fillId="5" borderId="36" xfId="4" applyNumberFormat="1" applyFont="1" applyFill="1" applyBorder="1" applyAlignment="1">
      <alignment horizontal="center" vertical="center"/>
    </xf>
    <xf numFmtId="1" fontId="9" fillId="5" borderId="37" xfId="4" applyNumberFormat="1" applyFont="1" applyFill="1" applyBorder="1" applyAlignment="1">
      <alignment horizontal="center" vertical="center"/>
    </xf>
    <xf numFmtId="2" fontId="9" fillId="6" borderId="26" xfId="4" applyNumberFormat="1" applyFont="1" applyFill="1" applyBorder="1" applyAlignment="1">
      <alignment horizontal="center" vertical="center"/>
    </xf>
    <xf numFmtId="1" fontId="9" fillId="5" borderId="38" xfId="4" applyNumberFormat="1" applyFont="1" applyFill="1" applyBorder="1" applyAlignment="1">
      <alignment horizontal="center" vertical="center"/>
    </xf>
    <xf numFmtId="0" fontId="9" fillId="4" borderId="13" xfId="4" applyFont="1" applyFill="1" applyBorder="1" applyAlignment="1">
      <alignment horizontal="center" vertical="center"/>
    </xf>
    <xf numFmtId="0" fontId="6" fillId="0" borderId="35" xfId="4" applyFont="1" applyBorder="1" applyAlignment="1">
      <alignment horizontal="center" vertical="center"/>
    </xf>
    <xf numFmtId="2" fontId="9" fillId="7" borderId="16" xfId="3" applyNumberFormat="1" applyFont="1" applyFill="1" applyBorder="1" applyAlignment="1">
      <alignment horizontal="center" vertical="center"/>
    </xf>
    <xf numFmtId="2" fontId="9" fillId="7" borderId="43" xfId="3" applyNumberFormat="1" applyFont="1" applyFill="1" applyBorder="1" applyAlignment="1">
      <alignment horizontal="center" vertical="center"/>
    </xf>
    <xf numFmtId="0" fontId="9" fillId="8" borderId="7" xfId="4" applyFont="1" applyFill="1" applyBorder="1" applyAlignment="1">
      <alignment horizontal="center" vertical="center"/>
    </xf>
    <xf numFmtId="2" fontId="6" fillId="8" borderId="16" xfId="3" applyNumberFormat="1" applyFont="1" applyFill="1" applyBorder="1" applyAlignment="1">
      <alignment horizontal="center" vertical="center"/>
    </xf>
    <xf numFmtId="2" fontId="9" fillId="4" borderId="9" xfId="3" applyNumberFormat="1" applyFont="1" applyFill="1" applyBorder="1" applyAlignment="1">
      <alignment horizontal="center" vertical="center"/>
    </xf>
    <xf numFmtId="2" fontId="6" fillId="0" borderId="35" xfId="4" applyNumberFormat="1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2" fontId="6" fillId="0" borderId="8" xfId="4" applyNumberFormat="1" applyFont="1" applyBorder="1" applyAlignment="1">
      <alignment horizontal="center"/>
    </xf>
    <xf numFmtId="2" fontId="6" fillId="0" borderId="50" xfId="3" applyNumberFormat="1" applyFont="1" applyFill="1" applyBorder="1" applyAlignment="1">
      <alignment horizontal="center" vertical="center"/>
    </xf>
    <xf numFmtId="2" fontId="6" fillId="0" borderId="40" xfId="3" applyNumberFormat="1" applyFont="1" applyFill="1" applyBorder="1" applyAlignment="1">
      <alignment horizontal="center" vertical="center"/>
    </xf>
    <xf numFmtId="2" fontId="6" fillId="0" borderId="51" xfId="3" applyNumberFormat="1" applyFont="1" applyFill="1" applyBorder="1" applyAlignment="1">
      <alignment horizontal="center" vertical="center"/>
    </xf>
    <xf numFmtId="2" fontId="9" fillId="2" borderId="52" xfId="4" applyNumberFormat="1" applyFont="1" applyFill="1" applyBorder="1" applyAlignment="1">
      <alignment horizontal="center" vertical="center"/>
    </xf>
    <xf numFmtId="2" fontId="9" fillId="3" borderId="52" xfId="4" applyNumberFormat="1" applyFont="1" applyFill="1" applyBorder="1" applyAlignment="1">
      <alignment horizontal="center" vertical="center"/>
    </xf>
    <xf numFmtId="2" fontId="6" fillId="0" borderId="37" xfId="3" applyNumberFormat="1" applyFont="1" applyBorder="1" applyAlignment="1">
      <alignment horizontal="center" vertical="center"/>
    </xf>
    <xf numFmtId="2" fontId="9" fillId="4" borderId="53" xfId="3" applyNumberFormat="1" applyFont="1" applyFill="1" applyBorder="1" applyAlignment="1">
      <alignment horizontal="center" vertical="center"/>
    </xf>
    <xf numFmtId="0" fontId="26" fillId="0" borderId="26" xfId="0" applyFont="1" applyFill="1" applyBorder="1" applyAlignment="1">
      <alignment wrapText="1"/>
    </xf>
    <xf numFmtId="0" fontId="26" fillId="0" borderId="38" xfId="0" applyFont="1" applyFill="1" applyBorder="1" applyAlignment="1">
      <alignment horizontal="center" vertical="center"/>
    </xf>
    <xf numFmtId="0" fontId="9" fillId="7" borderId="13" xfId="4" applyFont="1" applyFill="1" applyBorder="1" applyAlignment="1">
      <alignment horizontal="center" vertical="center"/>
    </xf>
    <xf numFmtId="0" fontId="10" fillId="0" borderId="41" xfId="0" applyFont="1" applyFill="1" applyBorder="1" applyAlignment="1">
      <alignment horizontal="center" vertical="center"/>
    </xf>
    <xf numFmtId="0" fontId="8" fillId="0" borderId="55" xfId="3" applyFont="1" applyBorder="1" applyAlignment="1">
      <alignment horizontal="center" vertical="center"/>
    </xf>
    <xf numFmtId="0" fontId="8" fillId="0" borderId="22" xfId="3" applyFont="1" applyBorder="1" applyAlignment="1">
      <alignment horizontal="center" vertical="center"/>
    </xf>
    <xf numFmtId="0" fontId="8" fillId="0" borderId="56" xfId="3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51" xfId="0" applyFont="1" applyFill="1" applyBorder="1" applyAlignment="1">
      <alignment horizontal="center" vertical="center"/>
    </xf>
    <xf numFmtId="1" fontId="9" fillId="5" borderId="58" xfId="4" applyNumberFormat="1" applyFont="1" applyFill="1" applyBorder="1" applyAlignment="1">
      <alignment horizontal="center" vertical="center"/>
    </xf>
    <xf numFmtId="0" fontId="25" fillId="0" borderId="29" xfId="0" applyFont="1" applyBorder="1"/>
    <xf numFmtId="0" fontId="25" fillId="0" borderId="36" xfId="0" applyFont="1" applyBorder="1" applyAlignment="1">
      <alignment horizontal="center" vertical="center"/>
    </xf>
    <xf numFmtId="0" fontId="25" fillId="0" borderId="19" xfId="0" applyFont="1" applyFill="1" applyBorder="1"/>
    <xf numFmtId="0" fontId="25" fillId="0" borderId="37" xfId="0" applyFont="1" applyBorder="1" applyAlignment="1">
      <alignment horizontal="center" vertical="center"/>
    </xf>
    <xf numFmtId="0" fontId="25" fillId="0" borderId="37" xfId="2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vertical="top" wrapText="1"/>
    </xf>
    <xf numFmtId="0" fontId="25" fillId="0" borderId="38" xfId="0" applyFont="1" applyFill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2" fontId="6" fillId="0" borderId="18" xfId="3" applyNumberFormat="1" applyFont="1" applyBorder="1" applyAlignment="1">
      <alignment vertical="center"/>
    </xf>
    <xf numFmtId="0" fontId="26" fillId="0" borderId="19" xfId="0" applyFont="1" applyFill="1" applyBorder="1" applyAlignment="1">
      <alignment wrapText="1"/>
    </xf>
    <xf numFmtId="0" fontId="26" fillId="0" borderId="19" xfId="0" applyFont="1" applyFill="1" applyBorder="1" applyAlignment="1">
      <alignment horizontal="center" vertical="center"/>
    </xf>
    <xf numFmtId="0" fontId="26" fillId="0" borderId="50" xfId="0" applyFont="1" applyFill="1" applyBorder="1" applyAlignment="1">
      <alignment wrapText="1"/>
    </xf>
    <xf numFmtId="0" fontId="26" fillId="0" borderId="36" xfId="2" applyFont="1" applyFill="1" applyBorder="1" applyAlignment="1">
      <alignment horizontal="center" vertical="center"/>
    </xf>
    <xf numFmtId="0" fontId="26" fillId="0" borderId="51" xfId="0" applyFont="1" applyFill="1" applyBorder="1" applyAlignment="1">
      <alignment wrapText="1"/>
    </xf>
    <xf numFmtId="2" fontId="6" fillId="0" borderId="38" xfId="3" applyNumberFormat="1" applyFont="1" applyBorder="1" applyAlignment="1">
      <alignment vertical="center"/>
    </xf>
    <xf numFmtId="2" fontId="6" fillId="0" borderId="51" xfId="4" applyNumberFormat="1" applyFont="1" applyBorder="1" applyAlignment="1">
      <alignment horizontal="center" vertical="center"/>
    </xf>
    <xf numFmtId="2" fontId="6" fillId="0" borderId="38" xfId="4" applyNumberFormat="1" applyFont="1" applyBorder="1" applyAlignment="1">
      <alignment horizontal="center" vertical="center"/>
    </xf>
    <xf numFmtId="2" fontId="6" fillId="0" borderId="38" xfId="3" applyNumberFormat="1" applyFont="1" applyFill="1" applyBorder="1" applyAlignment="1">
      <alignment horizontal="center" vertical="center"/>
    </xf>
    <xf numFmtId="2" fontId="6" fillId="8" borderId="15" xfId="3" applyNumberFormat="1" applyFont="1" applyFill="1" applyBorder="1" applyAlignment="1">
      <alignment horizontal="center" vertical="center"/>
    </xf>
    <xf numFmtId="0" fontId="26" fillId="0" borderId="29" xfId="0" applyFont="1" applyFill="1" applyBorder="1" applyAlignment="1">
      <alignment wrapText="1"/>
    </xf>
    <xf numFmtId="0" fontId="26" fillId="0" borderId="39" xfId="0" applyFont="1" applyFill="1" applyBorder="1" applyAlignment="1">
      <alignment horizontal="center" vertical="center"/>
    </xf>
    <xf numFmtId="0" fontId="26" fillId="0" borderId="19" xfId="0" applyFont="1" applyBorder="1" applyAlignment="1">
      <alignment wrapText="1"/>
    </xf>
    <xf numFmtId="0" fontId="26" fillId="0" borderId="56" xfId="0" applyFont="1" applyFill="1" applyBorder="1" applyAlignment="1">
      <alignment horizontal="center" vertical="center"/>
    </xf>
    <xf numFmtId="2" fontId="6" fillId="0" borderId="18" xfId="3" applyNumberFormat="1" applyFont="1" applyBorder="1" applyAlignment="1">
      <alignment horizontal="center" vertical="center"/>
    </xf>
    <xf numFmtId="0" fontId="6" fillId="0" borderId="40" xfId="4" applyFont="1" applyBorder="1" applyAlignment="1">
      <alignment horizontal="center" vertical="center"/>
    </xf>
    <xf numFmtId="0" fontId="26" fillId="0" borderId="11" xfId="0" applyFont="1" applyFill="1" applyBorder="1" applyAlignment="1">
      <alignment wrapText="1"/>
    </xf>
    <xf numFmtId="0" fontId="26" fillId="0" borderId="12" xfId="0" applyFont="1" applyFill="1" applyBorder="1" applyAlignment="1">
      <alignment horizontal="center" vertical="center"/>
    </xf>
    <xf numFmtId="0" fontId="26" fillId="0" borderId="22" xfId="0" applyFont="1" applyFill="1" applyBorder="1" applyAlignment="1">
      <alignment wrapText="1"/>
    </xf>
    <xf numFmtId="0" fontId="26" fillId="0" borderId="38" xfId="0" applyFont="1" applyFill="1" applyBorder="1" applyAlignment="1">
      <alignment horizontal="center" vertical="center" wrapText="1"/>
    </xf>
    <xf numFmtId="2" fontId="6" fillId="0" borderId="59" xfId="4" applyNumberFormat="1" applyFont="1" applyBorder="1" applyAlignment="1">
      <alignment horizontal="center" vertical="center"/>
    </xf>
    <xf numFmtId="2" fontId="6" fillId="0" borderId="41" xfId="4" applyNumberFormat="1" applyFont="1" applyBorder="1" applyAlignment="1">
      <alignment horizontal="center" vertical="center"/>
    </xf>
    <xf numFmtId="2" fontId="6" fillId="0" borderId="60" xfId="4" applyNumberFormat="1" applyFont="1" applyBorder="1" applyAlignment="1">
      <alignment horizontal="center" vertical="center"/>
    </xf>
    <xf numFmtId="2" fontId="6" fillId="0" borderId="60" xfId="3" applyNumberFormat="1" applyFont="1" applyFill="1" applyBorder="1" applyAlignment="1">
      <alignment horizontal="center" vertical="center"/>
    </xf>
    <xf numFmtId="2" fontId="9" fillId="4" borderId="52" xfId="3" applyNumberFormat="1" applyFont="1" applyFill="1" applyBorder="1" applyAlignment="1">
      <alignment horizontal="center" vertical="center"/>
    </xf>
    <xf numFmtId="2" fontId="9" fillId="7" borderId="52" xfId="3" applyNumberFormat="1" applyFont="1" applyFill="1" applyBorder="1" applyAlignment="1">
      <alignment horizontal="center" vertical="center"/>
    </xf>
    <xf numFmtId="2" fontId="6" fillId="0" borderId="52" xfId="3" applyNumberFormat="1" applyFont="1" applyFill="1" applyBorder="1" applyAlignment="1">
      <alignment horizontal="center" vertical="center"/>
    </xf>
    <xf numFmtId="2" fontId="9" fillId="6" borderId="52" xfId="4" applyNumberFormat="1" applyFont="1" applyFill="1" applyBorder="1" applyAlignment="1">
      <alignment horizontal="center" vertical="center"/>
    </xf>
    <xf numFmtId="0" fontId="26" fillId="0" borderId="19" xfId="0" applyFont="1" applyFill="1" applyBorder="1" applyAlignment="1">
      <alignment vertical="top" wrapText="1"/>
    </xf>
    <xf numFmtId="0" fontId="26" fillId="0" borderId="29" xfId="0" applyFont="1" applyBorder="1" applyAlignment="1">
      <alignment wrapText="1"/>
    </xf>
    <xf numFmtId="0" fontId="26" fillId="0" borderId="29" xfId="0" applyFont="1" applyFill="1" applyBorder="1" applyAlignment="1">
      <alignment horizontal="center" vertical="center"/>
    </xf>
    <xf numFmtId="0" fontId="26" fillId="0" borderId="26" xfId="0" applyFont="1" applyBorder="1" applyAlignment="1">
      <alignment wrapText="1"/>
    </xf>
    <xf numFmtId="0" fontId="26" fillId="0" borderId="26" xfId="0" applyFont="1" applyFill="1" applyBorder="1" applyAlignment="1">
      <alignment horizontal="center" vertical="center"/>
    </xf>
    <xf numFmtId="0" fontId="26" fillId="0" borderId="19" xfId="0" applyFont="1" applyBorder="1" applyAlignment="1">
      <alignment horizontal="center" vertical="center" wrapText="1"/>
    </xf>
    <xf numFmtId="0" fontId="6" fillId="0" borderId="19" xfId="2" applyFont="1" applyFill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6" fillId="0" borderId="26" xfId="2" applyFont="1" applyFill="1" applyBorder="1" applyAlignment="1">
      <alignment horizontal="center" vertical="center"/>
    </xf>
    <xf numFmtId="0" fontId="6" fillId="0" borderId="37" xfId="2" applyFont="1" applyFill="1" applyBorder="1" applyAlignment="1">
      <alignment horizontal="center" vertical="center"/>
    </xf>
    <xf numFmtId="0" fontId="6" fillId="0" borderId="36" xfId="2" applyFont="1" applyFill="1" applyBorder="1" applyAlignment="1">
      <alignment horizontal="center" vertical="center"/>
    </xf>
    <xf numFmtId="0" fontId="6" fillId="0" borderId="38" xfId="2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19" xfId="0" applyFont="1" applyFill="1" applyBorder="1" applyAlignment="1">
      <alignment horizontal="center" vertical="center"/>
    </xf>
    <xf numFmtId="0" fontId="10" fillId="9" borderId="41" xfId="0" applyFont="1" applyFill="1" applyBorder="1" applyAlignment="1">
      <alignment horizontal="center" vertical="center"/>
    </xf>
    <xf numFmtId="0" fontId="10" fillId="0" borderId="50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/>
    </xf>
    <xf numFmtId="0" fontId="10" fillId="9" borderId="30" xfId="0" applyFont="1" applyFill="1" applyBorder="1" applyAlignment="1">
      <alignment horizontal="center" vertical="center"/>
    </xf>
    <xf numFmtId="0" fontId="10" fillId="9" borderId="20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9" borderId="17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7" borderId="29" xfId="0" applyFont="1" applyFill="1" applyBorder="1" applyAlignment="1">
      <alignment horizontal="center" vertical="center"/>
    </xf>
    <xf numFmtId="0" fontId="10" fillId="9" borderId="60" xfId="0" applyFont="1" applyFill="1" applyBorder="1" applyAlignment="1">
      <alignment horizontal="center" vertical="center"/>
    </xf>
    <xf numFmtId="0" fontId="10" fillId="0" borderId="61" xfId="0" applyFont="1" applyFill="1" applyBorder="1" applyAlignment="1">
      <alignment horizontal="center" vertical="center"/>
    </xf>
    <xf numFmtId="0" fontId="10" fillId="0" borderId="52" xfId="0" applyFont="1" applyFill="1" applyBorder="1" applyAlignment="1">
      <alignment horizontal="center" vertical="center"/>
    </xf>
    <xf numFmtId="0" fontId="10" fillId="7" borderId="19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3" fillId="0" borderId="0" xfId="0" applyFont="1" applyAlignment="1">
      <alignment vertical="top"/>
    </xf>
    <xf numFmtId="0" fontId="26" fillId="0" borderId="19" xfId="0" applyFont="1" applyBorder="1" applyAlignment="1">
      <alignment horizontal="left" wrapText="1"/>
    </xf>
    <xf numFmtId="0" fontId="6" fillId="0" borderId="50" xfId="4" applyFont="1" applyBorder="1" applyAlignment="1">
      <alignment horizontal="center" vertical="center"/>
    </xf>
    <xf numFmtId="0" fontId="6" fillId="0" borderId="51" xfId="4" applyFont="1" applyBorder="1" applyAlignment="1">
      <alignment horizontal="center" vertical="center"/>
    </xf>
    <xf numFmtId="0" fontId="25" fillId="0" borderId="29" xfId="0" applyFont="1" applyFill="1" applyBorder="1" applyAlignment="1">
      <alignment horizontal="left" vertical="center" wrapText="1"/>
    </xf>
    <xf numFmtId="0" fontId="25" fillId="0" borderId="26" xfId="0" applyFont="1" applyBorder="1" applyAlignment="1">
      <alignment vertical="top" wrapText="1"/>
    </xf>
    <xf numFmtId="0" fontId="24" fillId="0" borderId="0" xfId="0" applyFont="1" applyFill="1" applyAlignment="1" applyProtection="1">
      <alignment horizontal="center" vertical="top"/>
      <protection locked="0"/>
    </xf>
    <xf numFmtId="0" fontId="23" fillId="0" borderId="0" xfId="0" applyFont="1" applyFill="1" applyAlignment="1" applyProtection="1">
      <alignment horizontal="center" vertical="top" wrapText="1"/>
      <protection locked="0"/>
    </xf>
    <xf numFmtId="0" fontId="23" fillId="0" borderId="0" xfId="0" applyFont="1" applyFill="1" applyAlignment="1" applyProtection="1">
      <alignment horizontal="center" vertical="top"/>
      <protection locked="0"/>
    </xf>
    <xf numFmtId="0" fontId="13" fillId="0" borderId="0" xfId="0" applyFont="1" applyAlignment="1">
      <alignment horizontal="right" vertical="top" wrapText="1"/>
    </xf>
    <xf numFmtId="0" fontId="13" fillId="0" borderId="0" xfId="0" applyFont="1" applyAlignment="1">
      <alignment horizontal="right" vertical="top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6" fillId="0" borderId="54" xfId="3" applyFont="1" applyBorder="1" applyAlignment="1">
      <alignment horizontal="center"/>
    </xf>
    <xf numFmtId="0" fontId="6" fillId="0" borderId="2" xfId="4" applyFont="1" applyBorder="1" applyAlignment="1">
      <alignment horizontal="center"/>
    </xf>
    <xf numFmtId="0" fontId="6" fillId="0" borderId="3" xfId="4" applyFont="1" applyBorder="1" applyAlignment="1">
      <alignment horizontal="center"/>
    </xf>
    <xf numFmtId="0" fontId="6" fillId="0" borderId="54" xfId="4" applyFont="1" applyBorder="1" applyAlignment="1">
      <alignment horizontal="center"/>
    </xf>
    <xf numFmtId="0" fontId="6" fillId="0" borderId="7" xfId="4" applyFont="1" applyBorder="1" applyAlignment="1">
      <alignment horizontal="center" vertical="center"/>
    </xf>
    <xf numFmtId="0" fontId="6" fillId="0" borderId="9" xfId="4" applyFont="1" applyBorder="1" applyAlignment="1">
      <alignment horizontal="center" vertical="center"/>
    </xf>
    <xf numFmtId="0" fontId="21" fillId="0" borderId="0" xfId="3" applyFont="1" applyAlignment="1">
      <alignment horizontal="center" vertical="center" wrapText="1"/>
    </xf>
    <xf numFmtId="0" fontId="22" fillId="0" borderId="0" xfId="0" applyFont="1" applyAlignment="1">
      <alignment horizontal="center" vertical="top"/>
    </xf>
    <xf numFmtId="0" fontId="8" fillId="0" borderId="30" xfId="3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/>
    </xf>
    <xf numFmtId="0" fontId="17" fillId="0" borderId="50" xfId="0" applyFont="1" applyFill="1" applyBorder="1" applyAlignment="1" applyProtection="1">
      <alignment horizontal="center" vertical="center"/>
      <protection locked="0"/>
    </xf>
    <xf numFmtId="0" fontId="17" fillId="0" borderId="29" xfId="0" applyFont="1" applyFill="1" applyBorder="1" applyAlignment="1" applyProtection="1">
      <alignment horizontal="center" vertical="center"/>
      <protection locked="0"/>
    </xf>
    <xf numFmtId="0" fontId="17" fillId="0" borderId="36" xfId="0" applyFont="1" applyFill="1" applyBorder="1" applyAlignment="1" applyProtection="1">
      <alignment horizontal="center" vertical="center"/>
      <protection locked="0"/>
    </xf>
    <xf numFmtId="0" fontId="17" fillId="0" borderId="50" xfId="3" applyFont="1" applyBorder="1" applyAlignment="1">
      <alignment horizontal="center" vertical="center" wrapText="1"/>
    </xf>
    <xf numFmtId="0" fontId="17" fillId="0" borderId="36" xfId="3" applyFont="1" applyBorder="1" applyAlignment="1">
      <alignment horizontal="center" vertical="center"/>
    </xf>
    <xf numFmtId="0" fontId="17" fillId="0" borderId="50" xfId="0" applyFont="1" applyFill="1" applyBorder="1" applyAlignment="1" applyProtection="1">
      <alignment horizontal="center" vertical="center" wrapText="1"/>
      <protection locked="0"/>
    </xf>
    <xf numFmtId="0" fontId="17" fillId="0" borderId="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8" fillId="0" borderId="12" xfId="3" applyFont="1" applyBorder="1" applyAlignment="1">
      <alignment horizontal="center" vertical="center"/>
    </xf>
    <xf numFmtId="0" fontId="8" fillId="0" borderId="57" xfId="3" applyFont="1" applyBorder="1" applyAlignment="1">
      <alignment horizontal="center" vertical="center"/>
    </xf>
    <xf numFmtId="0" fontId="27" fillId="0" borderId="29" xfId="0" applyFont="1" applyFill="1" applyBorder="1" applyAlignment="1">
      <alignment wrapText="1"/>
    </xf>
    <xf numFmtId="0" fontId="27" fillId="0" borderId="29" xfId="0" applyFont="1" applyFill="1" applyBorder="1" applyAlignment="1">
      <alignment horizontal="center" vertical="center"/>
    </xf>
    <xf numFmtId="0" fontId="27" fillId="0" borderId="19" xfId="0" applyFont="1" applyBorder="1" applyAlignment="1">
      <alignment wrapText="1"/>
    </xf>
    <xf numFmtId="0" fontId="27" fillId="0" borderId="19" xfId="0" applyFont="1" applyFill="1" applyBorder="1" applyAlignment="1">
      <alignment horizontal="center" vertical="center"/>
    </xf>
    <xf numFmtId="0" fontId="27" fillId="0" borderId="26" xfId="0" applyFont="1" applyBorder="1" applyAlignment="1">
      <alignment wrapText="1"/>
    </xf>
    <xf numFmtId="0" fontId="27" fillId="0" borderId="26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3" xfId="2"/>
    <cellStyle name="Обычный_Соло (дев)" xfId="3"/>
    <cellStyle name="Обычный_Соло (мал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9</xdr:row>
      <xdr:rowOff>47624</xdr:rowOff>
    </xdr:from>
    <xdr:to>
      <xdr:col>2</xdr:col>
      <xdr:colOff>587447</xdr:colOff>
      <xdr:row>12</xdr:row>
      <xdr:rowOff>75731</xdr:rowOff>
    </xdr:to>
    <xdr:pic>
      <xdr:nvPicPr>
        <xdr:cNvPr id="4" name="Рисунок 3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33550" y="2905124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68815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1371600</xdr:colOff>
      <xdr:row>11</xdr:row>
      <xdr:rowOff>95250</xdr:rowOff>
    </xdr:from>
    <xdr:to>
      <xdr:col>3</xdr:col>
      <xdr:colOff>0</xdr:colOff>
      <xdr:row>13</xdr:row>
      <xdr:rowOff>114300</xdr:rowOff>
    </xdr:to>
    <xdr:pic>
      <xdr:nvPicPr>
        <xdr:cNvPr id="3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581150" y="3324225"/>
          <a:ext cx="7239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15</xdr:row>
      <xdr:rowOff>19050</xdr:rowOff>
    </xdr:from>
    <xdr:to>
      <xdr:col>2</xdr:col>
      <xdr:colOff>587447</xdr:colOff>
      <xdr:row>18</xdr:row>
      <xdr:rowOff>47157</xdr:rowOff>
    </xdr:to>
    <xdr:pic>
      <xdr:nvPicPr>
        <xdr:cNvPr id="5" name="Рисунок 4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52625" y="4067175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66817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66818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1628774</xdr:colOff>
      <xdr:row>17</xdr:row>
      <xdr:rowOff>85725</xdr:rowOff>
    </xdr:from>
    <xdr:to>
      <xdr:col>2</xdr:col>
      <xdr:colOff>752474</xdr:colOff>
      <xdr:row>19</xdr:row>
      <xdr:rowOff>109538</xdr:rowOff>
    </xdr:to>
    <xdr:pic>
      <xdr:nvPicPr>
        <xdr:cNvPr id="4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838324" y="4505325"/>
          <a:ext cx="771525" cy="3857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8</xdr:row>
      <xdr:rowOff>19050</xdr:rowOff>
    </xdr:from>
    <xdr:to>
      <xdr:col>2</xdr:col>
      <xdr:colOff>539822</xdr:colOff>
      <xdr:row>11</xdr:row>
      <xdr:rowOff>47157</xdr:rowOff>
    </xdr:to>
    <xdr:pic>
      <xdr:nvPicPr>
        <xdr:cNvPr id="4" name="Рисунок 3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90700" y="3038475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81963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1495425</xdr:colOff>
      <xdr:row>10</xdr:row>
      <xdr:rowOff>85725</xdr:rowOff>
    </xdr:from>
    <xdr:to>
      <xdr:col>3</xdr:col>
      <xdr:colOff>0</xdr:colOff>
      <xdr:row>12</xdr:row>
      <xdr:rowOff>95250</xdr:rowOff>
    </xdr:to>
    <xdr:pic>
      <xdr:nvPicPr>
        <xdr:cNvPr id="3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704975" y="3476625"/>
          <a:ext cx="70485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1323975</xdr:colOff>
      <xdr:row>9</xdr:row>
      <xdr:rowOff>28575</xdr:rowOff>
    </xdr:from>
    <xdr:to>
      <xdr:col>2</xdr:col>
      <xdr:colOff>339797</xdr:colOff>
      <xdr:row>12</xdr:row>
      <xdr:rowOff>56682</xdr:rowOff>
    </xdr:to>
    <xdr:pic>
      <xdr:nvPicPr>
        <xdr:cNvPr id="5" name="Рисунок 4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33525" y="4038600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0985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0986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1447799</xdr:colOff>
      <xdr:row>11</xdr:row>
      <xdr:rowOff>76201</xdr:rowOff>
    </xdr:from>
    <xdr:to>
      <xdr:col>3</xdr:col>
      <xdr:colOff>85724</xdr:colOff>
      <xdr:row>13</xdr:row>
      <xdr:rowOff>90489</xdr:rowOff>
    </xdr:to>
    <xdr:pic>
      <xdr:nvPicPr>
        <xdr:cNvPr id="4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657349" y="4457701"/>
          <a:ext cx="714375" cy="357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1409700</xdr:colOff>
      <xdr:row>9</xdr:row>
      <xdr:rowOff>19050</xdr:rowOff>
    </xdr:from>
    <xdr:to>
      <xdr:col>2</xdr:col>
      <xdr:colOff>273122</xdr:colOff>
      <xdr:row>12</xdr:row>
      <xdr:rowOff>47157</xdr:rowOff>
    </xdr:to>
    <xdr:pic>
      <xdr:nvPicPr>
        <xdr:cNvPr id="5" name="Рисунок 4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0" y="5124450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4939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4940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1371600</xdr:colOff>
      <xdr:row>11</xdr:row>
      <xdr:rowOff>66675</xdr:rowOff>
    </xdr:from>
    <xdr:to>
      <xdr:col>3</xdr:col>
      <xdr:colOff>76200</xdr:colOff>
      <xdr:row>13</xdr:row>
      <xdr:rowOff>114300</xdr:rowOff>
    </xdr:to>
    <xdr:pic>
      <xdr:nvPicPr>
        <xdr:cNvPr id="4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581150" y="5543550"/>
          <a:ext cx="78105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11</xdr:row>
      <xdr:rowOff>28575</xdr:rowOff>
    </xdr:from>
    <xdr:to>
      <xdr:col>2</xdr:col>
      <xdr:colOff>511247</xdr:colOff>
      <xdr:row>14</xdr:row>
      <xdr:rowOff>56682</xdr:rowOff>
    </xdr:to>
    <xdr:pic>
      <xdr:nvPicPr>
        <xdr:cNvPr id="5" name="Рисунок 4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76425" y="8372475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5951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5952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1619250</xdr:colOff>
      <xdr:row>13</xdr:row>
      <xdr:rowOff>57150</xdr:rowOff>
    </xdr:from>
    <xdr:to>
      <xdr:col>2</xdr:col>
      <xdr:colOff>714375</xdr:colOff>
      <xdr:row>15</xdr:row>
      <xdr:rowOff>85725</xdr:rowOff>
    </xdr:to>
    <xdr:pic>
      <xdr:nvPicPr>
        <xdr:cNvPr id="4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828800" y="8772525"/>
          <a:ext cx="7429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8</xdr:row>
      <xdr:rowOff>47625</xdr:rowOff>
    </xdr:from>
    <xdr:to>
      <xdr:col>2</xdr:col>
      <xdr:colOff>663647</xdr:colOff>
      <xdr:row>11</xdr:row>
      <xdr:rowOff>75732</xdr:rowOff>
    </xdr:to>
    <xdr:pic>
      <xdr:nvPicPr>
        <xdr:cNvPr id="5" name="Рисунок 4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05025" y="5991225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9014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9015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</xdr:colOff>
      <xdr:row>10</xdr:row>
      <xdr:rowOff>66675</xdr:rowOff>
    </xdr:from>
    <xdr:to>
      <xdr:col>2</xdr:col>
      <xdr:colOff>762000</xdr:colOff>
      <xdr:row>12</xdr:row>
      <xdr:rowOff>85725</xdr:rowOff>
    </xdr:to>
    <xdr:pic>
      <xdr:nvPicPr>
        <xdr:cNvPr id="4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971675" y="6381750"/>
          <a:ext cx="7239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6975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6976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16</xdr:row>
      <xdr:rowOff>133351</xdr:rowOff>
    </xdr:from>
    <xdr:to>
      <xdr:col>3</xdr:col>
      <xdr:colOff>0</xdr:colOff>
      <xdr:row>18</xdr:row>
      <xdr:rowOff>114301</xdr:rowOff>
    </xdr:to>
    <xdr:pic>
      <xdr:nvPicPr>
        <xdr:cNvPr id="4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943100" y="14087476"/>
          <a:ext cx="6477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14</xdr:row>
      <xdr:rowOff>28575</xdr:rowOff>
    </xdr:from>
    <xdr:to>
      <xdr:col>2</xdr:col>
      <xdr:colOff>606497</xdr:colOff>
      <xdr:row>17</xdr:row>
      <xdr:rowOff>56682</xdr:rowOff>
    </xdr:to>
    <xdr:pic>
      <xdr:nvPicPr>
        <xdr:cNvPr id="5" name="Рисунок 4" descr="Тимофеева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38350" y="13611225"/>
          <a:ext cx="492197" cy="58055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333375</xdr:colOff>
      <xdr:row>8</xdr:row>
      <xdr:rowOff>19050</xdr:rowOff>
    </xdr:from>
    <xdr:to>
      <xdr:col>2</xdr:col>
      <xdr:colOff>825572</xdr:colOff>
      <xdr:row>11</xdr:row>
      <xdr:rowOff>47157</xdr:rowOff>
    </xdr:to>
    <xdr:pic>
      <xdr:nvPicPr>
        <xdr:cNvPr id="5" name="Рисунок 4" descr="Тимофеев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85975" y="5686425"/>
          <a:ext cx="492197" cy="580557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8000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0</xdr:row>
      <xdr:rowOff>152400</xdr:rowOff>
    </xdr:from>
    <xdr:to>
      <xdr:col>1</xdr:col>
      <xdr:colOff>733425</xdr:colOff>
      <xdr:row>1</xdr:row>
      <xdr:rowOff>561975</xdr:rowOff>
    </xdr:to>
    <xdr:pic>
      <xdr:nvPicPr>
        <xdr:cNvPr id="78001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lum bright="-18000" contrast="36000"/>
        </a:blip>
        <a:srcRect/>
        <a:stretch>
          <a:fillRect/>
        </a:stretch>
      </xdr:blipFill>
      <xdr:spPr bwMode="auto">
        <a:xfrm>
          <a:off x="104775" y="152400"/>
          <a:ext cx="8382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247650</xdr:colOff>
      <xdr:row>10</xdr:row>
      <xdr:rowOff>76200</xdr:rowOff>
    </xdr:from>
    <xdr:to>
      <xdr:col>2</xdr:col>
      <xdr:colOff>990600</xdr:colOff>
      <xdr:row>12</xdr:row>
      <xdr:rowOff>104775</xdr:rowOff>
    </xdr:to>
    <xdr:pic>
      <xdr:nvPicPr>
        <xdr:cNvPr id="4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2000250" y="6115050"/>
          <a:ext cx="742950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57150</xdr:rowOff>
    </xdr:from>
    <xdr:to>
      <xdr:col>1</xdr:col>
      <xdr:colOff>628650</xdr:colOff>
      <xdr:row>1</xdr:row>
      <xdr:rowOff>504825</xdr:rowOff>
    </xdr:to>
    <xdr:pic>
      <xdr:nvPicPr>
        <xdr:cNvPr id="79993" name="Picture 15" descr="Эмблема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-18000" contrast="36000"/>
        </a:blip>
        <a:srcRect/>
        <a:stretch>
          <a:fillRect/>
        </a:stretch>
      </xdr:blipFill>
      <xdr:spPr bwMode="auto">
        <a:xfrm>
          <a:off x="76200" y="57150"/>
          <a:ext cx="8382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16</xdr:row>
      <xdr:rowOff>171451</xdr:rowOff>
    </xdr:from>
    <xdr:to>
      <xdr:col>3</xdr:col>
      <xdr:colOff>381000</xdr:colOff>
      <xdr:row>18</xdr:row>
      <xdr:rowOff>76201</xdr:rowOff>
    </xdr:to>
    <xdr:pic>
      <xdr:nvPicPr>
        <xdr:cNvPr id="3" name="Рисунок 31" descr="подпись.pn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771650" y="5619751"/>
          <a:ext cx="72390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276225</xdr:colOff>
      <xdr:row>14</xdr:row>
      <xdr:rowOff>85725</xdr:rowOff>
    </xdr:from>
    <xdr:to>
      <xdr:col>3</xdr:col>
      <xdr:colOff>292172</xdr:colOff>
      <xdr:row>16</xdr:row>
      <xdr:rowOff>209082</xdr:rowOff>
    </xdr:to>
    <xdr:pic>
      <xdr:nvPicPr>
        <xdr:cNvPr id="4" name="Рисунок 3" descr="Тимофеева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914525" y="5076825"/>
          <a:ext cx="492197" cy="5805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14"/>
  <sheetViews>
    <sheetView view="pageBreakPreview" zoomScaleSheetLayoutView="100" workbookViewId="0">
      <selection activeCell="E19" sqref="E19"/>
    </sheetView>
  </sheetViews>
  <sheetFormatPr defaultRowHeight="12.75"/>
  <cols>
    <col min="1" max="1" width="3.140625" bestFit="1" customWidth="1"/>
    <col min="2" max="2" width="21.42578125" customWidth="1"/>
    <col min="3" max="3" width="10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4.5703125" customWidth="1"/>
    <col min="18" max="18" width="5.140625" customWidth="1"/>
    <col min="19" max="19" width="6.42578125" customWidth="1"/>
    <col min="20" max="20" width="5.7109375" customWidth="1"/>
    <col min="21" max="21" width="7.140625" customWidth="1"/>
    <col min="22" max="22" width="6.42578125" customWidth="1"/>
    <col min="25" max="25" width="12.7109375" bestFit="1" customWidth="1"/>
    <col min="27" max="27" width="12.7109375" bestFit="1" customWidth="1"/>
    <col min="29" max="29" width="12.7109375" bestFit="1" customWidth="1"/>
    <col min="32" max="32" width="9.140625" style="4"/>
  </cols>
  <sheetData>
    <row r="1" spans="1:40" ht="22.5">
      <c r="A1" s="1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6"/>
      <c r="R1" s="6"/>
      <c r="S1" s="6"/>
      <c r="T1" s="7"/>
      <c r="U1" s="7"/>
      <c r="V1" s="1"/>
      <c r="W1" s="1"/>
      <c r="X1" s="4"/>
      <c r="Y1" s="4"/>
      <c r="Z1" s="4"/>
      <c r="AA1" s="4"/>
      <c r="AB1" s="4"/>
      <c r="AC1" s="4"/>
      <c r="AD1" s="4"/>
      <c r="AE1" s="4"/>
    </row>
    <row r="2" spans="1:40" ht="75.75" customHeight="1">
      <c r="A2" s="7"/>
      <c r="B2" s="7"/>
      <c r="C2" s="300" t="s">
        <v>99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2" t="s">
        <v>101</v>
      </c>
      <c r="U2" s="303"/>
      <c r="V2" s="303"/>
      <c r="W2" s="7"/>
      <c r="X2" s="7"/>
      <c r="Y2" s="7"/>
      <c r="Z2" s="7"/>
      <c r="AA2" s="7"/>
      <c r="AB2" s="7"/>
      <c r="AC2" s="7"/>
      <c r="AD2" s="7"/>
      <c r="AE2" s="7"/>
      <c r="AF2" s="5"/>
    </row>
    <row r="3" spans="1:40" ht="15.75">
      <c r="A3" s="37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O3" s="38" t="s">
        <v>23</v>
      </c>
      <c r="P3" s="38"/>
      <c r="Q3" s="33"/>
      <c r="R3" s="36"/>
      <c r="S3" s="1"/>
      <c r="T3" s="1"/>
      <c r="V3" s="1"/>
      <c r="W3" s="8"/>
      <c r="X3" s="8"/>
      <c r="Y3" s="10"/>
      <c r="Z3" s="8"/>
      <c r="AA3" s="8"/>
      <c r="AB3" s="8"/>
      <c r="AC3" s="8"/>
      <c r="AD3" s="8"/>
      <c r="AE3" s="8"/>
      <c r="AF3" s="5"/>
    </row>
    <row r="4" spans="1:40" ht="16.5" thickBot="1">
      <c r="A4" s="37"/>
      <c r="B4" s="1"/>
      <c r="C4" s="1"/>
      <c r="D4" s="37"/>
      <c r="E4" s="37"/>
      <c r="F4" s="37"/>
      <c r="G4" s="37"/>
      <c r="H4" s="37"/>
      <c r="I4" s="1"/>
      <c r="J4" s="37"/>
      <c r="K4" s="38"/>
      <c r="L4" s="39"/>
      <c r="M4" s="39"/>
      <c r="N4" s="39"/>
      <c r="O4" s="39"/>
      <c r="P4" s="33"/>
      <c r="Q4" s="33"/>
      <c r="R4" s="36"/>
      <c r="S4" s="1"/>
      <c r="T4" s="1"/>
      <c r="V4" s="1"/>
      <c r="W4" s="8"/>
      <c r="X4" s="8"/>
      <c r="Y4" s="10"/>
      <c r="Z4" s="8"/>
      <c r="AA4" s="8"/>
      <c r="AB4" s="8"/>
      <c r="AC4" s="8"/>
      <c r="AD4" s="8"/>
      <c r="AE4" s="8"/>
      <c r="AF4" s="5"/>
    </row>
    <row r="5" spans="1:40" ht="15.75" thickBot="1">
      <c r="A5" s="12"/>
      <c r="B5" s="13"/>
      <c r="C5" s="14"/>
      <c r="D5" s="304" t="s">
        <v>1</v>
      </c>
      <c r="E5" s="305"/>
      <c r="F5" s="305"/>
      <c r="G5" s="305"/>
      <c r="H5" s="306"/>
      <c r="I5" s="305" t="s">
        <v>0</v>
      </c>
      <c r="J5" s="305"/>
      <c r="K5" s="305"/>
      <c r="L5" s="305"/>
      <c r="M5" s="305"/>
      <c r="N5" s="304" t="s">
        <v>2</v>
      </c>
      <c r="O5" s="305"/>
      <c r="P5" s="306"/>
      <c r="Q5" s="307" t="s">
        <v>3</v>
      </c>
      <c r="R5" s="308"/>
      <c r="S5" s="308"/>
      <c r="T5" s="309"/>
      <c r="U5" s="15"/>
      <c r="V5" s="310" t="s">
        <v>4</v>
      </c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</row>
    <row r="6" spans="1:40" ht="30.75" thickBot="1">
      <c r="A6" s="20" t="s">
        <v>5</v>
      </c>
      <c r="B6" s="21" t="s">
        <v>6</v>
      </c>
      <c r="C6" s="20" t="s">
        <v>17</v>
      </c>
      <c r="D6" s="18">
        <v>1</v>
      </c>
      <c r="E6" s="19">
        <v>2</v>
      </c>
      <c r="F6" s="19">
        <v>3</v>
      </c>
      <c r="G6" s="22">
        <v>4</v>
      </c>
      <c r="H6" s="23" t="s">
        <v>7</v>
      </c>
      <c r="I6" s="24">
        <v>5</v>
      </c>
      <c r="J6" s="25">
        <v>6</v>
      </c>
      <c r="K6" s="25">
        <v>7</v>
      </c>
      <c r="L6" s="26">
        <v>8</v>
      </c>
      <c r="M6" s="27" t="s">
        <v>7</v>
      </c>
      <c r="N6" s="18">
        <v>9</v>
      </c>
      <c r="O6" s="22">
        <v>10</v>
      </c>
      <c r="P6" s="28" t="s">
        <v>7</v>
      </c>
      <c r="Q6" s="18" t="s">
        <v>8</v>
      </c>
      <c r="R6" s="19" t="s">
        <v>9</v>
      </c>
      <c r="S6" s="29" t="s">
        <v>20</v>
      </c>
      <c r="T6" s="30" t="s">
        <v>18</v>
      </c>
      <c r="U6" s="31" t="s">
        <v>10</v>
      </c>
      <c r="V6" s="311"/>
      <c r="W6" s="16"/>
      <c r="X6" s="16"/>
      <c r="Y6" s="16" t="s">
        <v>11</v>
      </c>
      <c r="Z6" s="17"/>
      <c r="AA6" s="16" t="s">
        <v>12</v>
      </c>
      <c r="AB6" s="17"/>
      <c r="AC6" s="16" t="s">
        <v>13</v>
      </c>
      <c r="AD6" s="17"/>
      <c r="AE6" s="16" t="s">
        <v>14</v>
      </c>
      <c r="AF6" s="16"/>
      <c r="AG6" s="16"/>
      <c r="AH6" s="16"/>
      <c r="AI6" s="16"/>
      <c r="AJ6" s="16"/>
      <c r="AK6" s="16"/>
      <c r="AL6" s="16"/>
      <c r="AM6" s="16"/>
      <c r="AN6" s="16"/>
    </row>
    <row r="7" spans="1:40" s="32" customFormat="1" ht="15.75">
      <c r="A7" s="295">
        <v>1</v>
      </c>
      <c r="B7" s="297" t="s">
        <v>55</v>
      </c>
      <c r="C7" s="174" t="s">
        <v>28</v>
      </c>
      <c r="D7" s="77">
        <v>8.8000000000000007</v>
      </c>
      <c r="E7" s="78">
        <v>8.5</v>
      </c>
      <c r="F7" s="78">
        <v>9</v>
      </c>
      <c r="G7" s="79">
        <v>8.6</v>
      </c>
      <c r="H7" s="102">
        <f>(D7+E7+F7+G7-Y7-AA7)/2</f>
        <v>8.6999999999999993</v>
      </c>
      <c r="I7" s="80">
        <v>8.3000000000000007</v>
      </c>
      <c r="J7" s="81">
        <v>8.8000000000000007</v>
      </c>
      <c r="K7" s="81">
        <v>8.6</v>
      </c>
      <c r="L7" s="82">
        <v>8.8000000000000007</v>
      </c>
      <c r="M7" s="63">
        <f>(I7+J7+K7+L7-AC7-AE7)/2</f>
        <v>8.6999999999999993</v>
      </c>
      <c r="N7" s="80">
        <v>6.4</v>
      </c>
      <c r="O7" s="83"/>
      <c r="P7" s="47">
        <f>(N7)/2</f>
        <v>3.2</v>
      </c>
      <c r="Q7" s="80"/>
      <c r="R7" s="81"/>
      <c r="S7" s="82"/>
      <c r="T7" s="103">
        <f>Q7/2+R7+S7</f>
        <v>0</v>
      </c>
      <c r="U7" s="85">
        <f>H7+M7+P7-T7</f>
        <v>20.599999999999998</v>
      </c>
      <c r="V7" s="88">
        <f>RANK(U7,$U$7:$U$9,0)</f>
        <v>1</v>
      </c>
      <c r="W7" s="17"/>
      <c r="X7" s="17"/>
      <c r="Y7" s="17">
        <f>MIN(D7,E7,F7,G7)</f>
        <v>8.5</v>
      </c>
      <c r="Z7" s="17"/>
      <c r="AA7" s="17">
        <f>MAX(D7,E7,F7,G7)</f>
        <v>9</v>
      </c>
      <c r="AB7" s="17"/>
      <c r="AC7" s="17">
        <f>MIN(I7,J7,K7,L7)</f>
        <v>8.3000000000000007</v>
      </c>
      <c r="AD7" s="17"/>
      <c r="AE7" s="17">
        <f>MAX(I7,J7,K7,L7)</f>
        <v>8.8000000000000007</v>
      </c>
      <c r="AF7" s="17"/>
      <c r="AG7" s="17"/>
      <c r="AH7" s="17"/>
      <c r="AI7" s="17"/>
      <c r="AJ7" s="17"/>
      <c r="AK7" s="17"/>
      <c r="AL7" s="17"/>
      <c r="AM7" s="17"/>
      <c r="AN7" s="17"/>
    </row>
    <row r="8" spans="1:40" s="32" customFormat="1" ht="15.75">
      <c r="A8" s="246">
        <v>2</v>
      </c>
      <c r="B8" s="152" t="s">
        <v>70</v>
      </c>
      <c r="C8" s="229" t="s">
        <v>71</v>
      </c>
      <c r="D8" s="230">
        <v>6.3</v>
      </c>
      <c r="E8" s="153">
        <v>7</v>
      </c>
      <c r="F8" s="153">
        <v>9</v>
      </c>
      <c r="G8" s="154">
        <v>7.3</v>
      </c>
      <c r="H8" s="50">
        <f>(D8+E8+F8+G8-Y8-AA8)/2</f>
        <v>7.15</v>
      </c>
      <c r="I8" s="155">
        <v>7.1</v>
      </c>
      <c r="J8" s="51">
        <v>7.5</v>
      </c>
      <c r="K8" s="51">
        <v>7.5</v>
      </c>
      <c r="L8" s="156">
        <v>7.7</v>
      </c>
      <c r="M8" s="52">
        <f>(I8+J8+K8+L8-AC8-AE8)/2</f>
        <v>7.5000000000000018</v>
      </c>
      <c r="N8" s="155">
        <v>4.2</v>
      </c>
      <c r="O8" s="157"/>
      <c r="P8" s="45">
        <f>(N8)/2</f>
        <v>2.1</v>
      </c>
      <c r="Q8" s="155"/>
      <c r="R8" s="51"/>
      <c r="S8" s="156"/>
      <c r="T8" s="104">
        <f>Q8/2+R8+S8</f>
        <v>0</v>
      </c>
      <c r="U8" s="86">
        <f>H8+M8+P8-T8</f>
        <v>16.750000000000004</v>
      </c>
      <c r="V8" s="89">
        <f>RANK(U8,$U$7:$U$9,0)</f>
        <v>3</v>
      </c>
      <c r="W8" s="17"/>
      <c r="X8" s="17"/>
      <c r="Y8" s="17">
        <f>MIN(D8,E8,F8,G8)</f>
        <v>6.3</v>
      </c>
      <c r="Z8" s="17"/>
      <c r="AA8" s="17">
        <f>MAX(D8,E8,F8,G8)</f>
        <v>9</v>
      </c>
      <c r="AB8" s="17"/>
      <c r="AC8" s="17">
        <f>MIN(I8,J8,K8,L8)</f>
        <v>7.1</v>
      </c>
      <c r="AD8" s="17"/>
      <c r="AE8" s="17">
        <f>MAX(I8,J8,K8,L8)</f>
        <v>7.7</v>
      </c>
      <c r="AF8" s="17"/>
      <c r="AG8" s="17"/>
      <c r="AH8" s="17"/>
      <c r="AI8" s="17"/>
      <c r="AJ8" s="17"/>
      <c r="AK8" s="17"/>
      <c r="AL8" s="17"/>
      <c r="AM8" s="17"/>
      <c r="AN8" s="17"/>
    </row>
    <row r="9" spans="1:40" s="32" customFormat="1" ht="16.5" thickBot="1">
      <c r="A9" s="296">
        <v>3</v>
      </c>
      <c r="B9" s="298" t="s">
        <v>72</v>
      </c>
      <c r="C9" s="160" t="s">
        <v>73</v>
      </c>
      <c r="D9" s="165">
        <v>8.3000000000000007</v>
      </c>
      <c r="E9" s="166">
        <v>8.6</v>
      </c>
      <c r="F9" s="166">
        <v>9</v>
      </c>
      <c r="G9" s="167">
        <v>8.3000000000000007</v>
      </c>
      <c r="H9" s="66">
        <f>(D9+E9+F9+G9-Y9-AA9)/2</f>
        <v>8.4500000000000011</v>
      </c>
      <c r="I9" s="168">
        <v>9.1</v>
      </c>
      <c r="J9" s="169">
        <v>9.1</v>
      </c>
      <c r="K9" s="169">
        <v>8.5</v>
      </c>
      <c r="L9" s="170">
        <v>8.6</v>
      </c>
      <c r="M9" s="67">
        <f>(I9+J9+K9+L9-AC9-AE9)/2</f>
        <v>8.8499999999999979</v>
      </c>
      <c r="N9" s="168">
        <v>6.1</v>
      </c>
      <c r="O9" s="171"/>
      <c r="P9" s="46">
        <f>(N9)/2</f>
        <v>3.05</v>
      </c>
      <c r="Q9" s="168"/>
      <c r="R9" s="169">
        <v>0.1</v>
      </c>
      <c r="S9" s="170"/>
      <c r="T9" s="105">
        <f>Q9/2+R9+S9</f>
        <v>0.1</v>
      </c>
      <c r="U9" s="87">
        <f>H9+M9+P9-T9</f>
        <v>20.249999999999996</v>
      </c>
      <c r="V9" s="90">
        <f>RANK(U9,$U$7:$U$9,0)</f>
        <v>2</v>
      </c>
      <c r="W9" s="17"/>
      <c r="X9" s="17"/>
      <c r="Y9" s="17">
        <f>MIN(D9,E9,F9,G9)</f>
        <v>8.3000000000000007</v>
      </c>
      <c r="Z9" s="17"/>
      <c r="AA9" s="17">
        <f>MAX(D9,E9,F9,G9)</f>
        <v>9</v>
      </c>
      <c r="AB9" s="17"/>
      <c r="AC9" s="17">
        <f>MIN(I9,J9,K9,L9)</f>
        <v>8.5</v>
      </c>
      <c r="AD9" s="17"/>
      <c r="AE9" s="17">
        <f>MAX(I9,J9,K9,L9)</f>
        <v>9.1</v>
      </c>
      <c r="AF9" s="17"/>
      <c r="AG9" s="17"/>
      <c r="AH9" s="17"/>
      <c r="AI9" s="17"/>
      <c r="AJ9" s="17"/>
      <c r="AK9" s="17"/>
      <c r="AL9" s="17"/>
      <c r="AM9" s="17"/>
      <c r="AN9" s="17"/>
    </row>
    <row r="10" spans="1:40" ht="15">
      <c r="A10" s="35"/>
      <c r="Q10" s="35"/>
      <c r="R10" s="35"/>
      <c r="S10" s="35"/>
      <c r="T10" s="35"/>
      <c r="U10" s="35"/>
      <c r="V10" s="35"/>
      <c r="W10" s="9"/>
      <c r="X10" s="9"/>
      <c r="Y10" s="9"/>
      <c r="Z10" s="9"/>
      <c r="AA10" s="9"/>
      <c r="AB10" s="9"/>
      <c r="AC10" s="9"/>
      <c r="AD10" s="9"/>
      <c r="AE10" s="9"/>
      <c r="AF10" s="11"/>
    </row>
    <row r="11" spans="1:40" ht="14.25">
      <c r="A11" s="33"/>
      <c r="B11" s="40" t="s">
        <v>15</v>
      </c>
      <c r="C11" s="2"/>
      <c r="D11" s="34" t="s">
        <v>27</v>
      </c>
      <c r="E11" s="2"/>
      <c r="F11" s="2"/>
      <c r="G11" s="2"/>
      <c r="H11" s="2"/>
      <c r="J11" s="34"/>
      <c r="K11" s="34"/>
      <c r="L11" s="34"/>
      <c r="M11" s="34"/>
      <c r="N11" s="38"/>
      <c r="O11" s="2"/>
      <c r="Q11" s="33"/>
      <c r="R11" s="33"/>
      <c r="S11" s="33"/>
      <c r="T11" s="33"/>
      <c r="U11" s="33"/>
      <c r="V11" s="33"/>
    </row>
    <row r="12" spans="1:40" ht="14.25">
      <c r="A12" s="33"/>
      <c r="F12" s="2"/>
      <c r="G12" s="2"/>
      <c r="H12" s="2"/>
      <c r="J12" s="34"/>
      <c r="K12" s="34"/>
      <c r="L12" s="34"/>
      <c r="M12" s="38"/>
      <c r="N12" s="38"/>
      <c r="O12" s="2"/>
      <c r="Q12" s="33"/>
      <c r="R12" s="33"/>
      <c r="S12" s="33"/>
      <c r="T12" s="33"/>
      <c r="U12" s="33"/>
      <c r="V12" s="33"/>
    </row>
    <row r="13" spans="1:40">
      <c r="B13" s="40" t="s">
        <v>16</v>
      </c>
      <c r="D13" s="34" t="s">
        <v>19</v>
      </c>
      <c r="J13" s="34"/>
      <c r="K13" s="34"/>
      <c r="L13" s="34"/>
      <c r="M13" s="34"/>
      <c r="N13" s="34"/>
      <c r="P13" s="33"/>
    </row>
    <row r="14" spans="1:40">
      <c r="B14" s="40"/>
      <c r="I14" s="34"/>
      <c r="J14" s="34" t="s">
        <v>21</v>
      </c>
      <c r="K14" s="34"/>
      <c r="L14" s="34"/>
      <c r="M14" s="34"/>
      <c r="N14" s="34"/>
    </row>
  </sheetData>
  <mergeCells count="8">
    <mergeCell ref="D1:P1"/>
    <mergeCell ref="C2:S2"/>
    <mergeCell ref="T2:V2"/>
    <mergeCell ref="D5:H5"/>
    <mergeCell ref="I5:M5"/>
    <mergeCell ref="N5:P5"/>
    <mergeCell ref="Q5:T5"/>
    <mergeCell ref="V5:V6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20"/>
  <sheetViews>
    <sheetView view="pageBreakPreview" topLeftCell="A4" zoomScaleSheetLayoutView="100" workbookViewId="0">
      <selection activeCell="D25" sqref="D25"/>
    </sheetView>
  </sheetViews>
  <sheetFormatPr defaultRowHeight="12.75"/>
  <cols>
    <col min="1" max="1" width="3.140625" bestFit="1" customWidth="1"/>
    <col min="2" max="2" width="24.7109375" customWidth="1"/>
    <col min="3" max="3" width="12.85546875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4.5703125" customWidth="1"/>
    <col min="18" max="18" width="5.140625" customWidth="1"/>
    <col min="19" max="19" width="6.42578125" customWidth="1"/>
    <col min="20" max="20" width="5.7109375" customWidth="1"/>
    <col min="21" max="21" width="7.140625" customWidth="1"/>
    <col min="22" max="22" width="6.42578125" customWidth="1"/>
    <col min="25" max="25" width="12.7109375" bestFit="1" customWidth="1"/>
    <col min="27" max="27" width="12.7109375" bestFit="1" customWidth="1"/>
    <col min="29" max="29" width="12.7109375" bestFit="1" customWidth="1"/>
    <col min="32" max="32" width="9.140625" style="4"/>
  </cols>
  <sheetData>
    <row r="1" spans="1:40" ht="22.5">
      <c r="A1" s="1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6"/>
      <c r="R1" s="6"/>
      <c r="S1" s="6"/>
      <c r="T1" s="7"/>
      <c r="U1" s="7"/>
      <c r="V1" s="1"/>
      <c r="W1" s="1"/>
      <c r="X1" s="4"/>
      <c r="Y1" s="4"/>
      <c r="Z1" s="4"/>
      <c r="AA1" s="4"/>
      <c r="AB1" s="4"/>
      <c r="AC1" s="4"/>
      <c r="AD1" s="4"/>
      <c r="AE1" s="4"/>
    </row>
    <row r="2" spans="1:40" ht="75" customHeight="1">
      <c r="A2" s="7"/>
      <c r="B2" s="7"/>
      <c r="C2" s="300" t="s">
        <v>99</v>
      </c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2" t="s">
        <v>101</v>
      </c>
      <c r="U2" s="303"/>
      <c r="V2" s="303"/>
      <c r="W2" s="7"/>
      <c r="X2" s="7"/>
      <c r="Y2" s="7"/>
      <c r="Z2" s="7"/>
      <c r="AA2" s="7"/>
      <c r="AB2" s="7"/>
      <c r="AC2" s="7"/>
      <c r="AD2" s="7"/>
      <c r="AE2" s="7"/>
      <c r="AF2" s="5"/>
    </row>
    <row r="3" spans="1:40" ht="15.75">
      <c r="A3" s="37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O3" s="38" t="s">
        <v>24</v>
      </c>
      <c r="P3" s="33"/>
      <c r="Q3" s="33"/>
      <c r="R3" s="36"/>
      <c r="S3" s="1"/>
      <c r="T3" s="1"/>
      <c r="V3" s="1"/>
      <c r="W3" s="8"/>
      <c r="X3" s="8"/>
      <c r="Y3" s="10"/>
      <c r="Z3" s="8"/>
      <c r="AA3" s="8"/>
      <c r="AB3" s="8"/>
      <c r="AC3" s="8"/>
      <c r="AD3" s="8"/>
      <c r="AE3" s="8"/>
      <c r="AF3" s="5"/>
    </row>
    <row r="4" spans="1:40" ht="16.5" thickBot="1">
      <c r="A4" s="37"/>
      <c r="B4" s="1"/>
      <c r="C4" s="1"/>
      <c r="D4" s="37"/>
      <c r="E4" s="37"/>
      <c r="F4" s="37"/>
      <c r="G4" s="37"/>
      <c r="H4" s="37"/>
      <c r="I4" s="1"/>
      <c r="J4" s="37"/>
      <c r="K4" s="38"/>
      <c r="L4" s="39"/>
      <c r="M4" s="39"/>
      <c r="N4" s="39"/>
      <c r="O4" s="39"/>
      <c r="P4" s="33"/>
      <c r="Q4" s="33"/>
      <c r="R4" s="36"/>
      <c r="S4" s="1"/>
      <c r="T4" s="1"/>
      <c r="V4" s="1"/>
      <c r="W4" s="8"/>
      <c r="X4" s="8"/>
      <c r="Y4" s="10"/>
      <c r="Z4" s="8"/>
      <c r="AA4" s="8"/>
      <c r="AB4" s="8"/>
      <c r="AC4" s="8"/>
      <c r="AD4" s="8"/>
      <c r="AE4" s="8"/>
      <c r="AF4" s="5"/>
    </row>
    <row r="5" spans="1:40" ht="15.75" thickBot="1">
      <c r="A5" s="12"/>
      <c r="B5" s="13"/>
      <c r="C5" s="14"/>
      <c r="D5" s="304" t="s">
        <v>1</v>
      </c>
      <c r="E5" s="305"/>
      <c r="F5" s="305"/>
      <c r="G5" s="305"/>
      <c r="H5" s="306"/>
      <c r="I5" s="305" t="s">
        <v>0</v>
      </c>
      <c r="J5" s="305"/>
      <c r="K5" s="305"/>
      <c r="L5" s="305"/>
      <c r="M5" s="305"/>
      <c r="N5" s="304" t="s">
        <v>2</v>
      </c>
      <c r="O5" s="305"/>
      <c r="P5" s="306"/>
      <c r="Q5" s="307" t="s">
        <v>3</v>
      </c>
      <c r="R5" s="308"/>
      <c r="S5" s="308"/>
      <c r="T5" s="309"/>
      <c r="U5" s="15"/>
      <c r="V5" s="310" t="s">
        <v>4</v>
      </c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</row>
    <row r="6" spans="1:40" ht="30.75" thickBot="1">
      <c r="A6" s="20" t="s">
        <v>5</v>
      </c>
      <c r="B6" s="21" t="s">
        <v>6</v>
      </c>
      <c r="C6" s="20" t="s">
        <v>17</v>
      </c>
      <c r="D6" s="18">
        <v>1</v>
      </c>
      <c r="E6" s="19">
        <v>2</v>
      </c>
      <c r="F6" s="19">
        <v>3</v>
      </c>
      <c r="G6" s="22">
        <v>4</v>
      </c>
      <c r="H6" s="23" t="s">
        <v>7</v>
      </c>
      <c r="I6" s="24">
        <v>5</v>
      </c>
      <c r="J6" s="25">
        <v>6</v>
      </c>
      <c r="K6" s="25">
        <v>7</v>
      </c>
      <c r="L6" s="26">
        <v>8</v>
      </c>
      <c r="M6" s="27" t="s">
        <v>7</v>
      </c>
      <c r="N6" s="18">
        <v>9</v>
      </c>
      <c r="O6" s="22">
        <v>10</v>
      </c>
      <c r="P6" s="28" t="s">
        <v>7</v>
      </c>
      <c r="Q6" s="18" t="s">
        <v>8</v>
      </c>
      <c r="R6" s="19" t="s">
        <v>9</v>
      </c>
      <c r="S6" s="29" t="s">
        <v>20</v>
      </c>
      <c r="T6" s="30" t="s">
        <v>18</v>
      </c>
      <c r="U6" s="31" t="s">
        <v>10</v>
      </c>
      <c r="V6" s="311"/>
      <c r="W6" s="16"/>
      <c r="X6" s="16"/>
      <c r="Y6" s="16" t="s">
        <v>11</v>
      </c>
      <c r="Z6" s="17"/>
      <c r="AA6" s="16" t="s">
        <v>12</v>
      </c>
      <c r="AB6" s="17"/>
      <c r="AC6" s="16" t="s">
        <v>13</v>
      </c>
      <c r="AD6" s="17"/>
      <c r="AE6" s="16" t="s">
        <v>14</v>
      </c>
      <c r="AF6" s="16"/>
      <c r="AG6" s="16"/>
      <c r="AH6" s="16"/>
      <c r="AI6" s="16"/>
      <c r="AJ6" s="16"/>
      <c r="AK6" s="16"/>
      <c r="AL6" s="16"/>
      <c r="AM6" s="16"/>
      <c r="AN6" s="16"/>
    </row>
    <row r="7" spans="1:40" ht="15.75">
      <c r="A7" s="107">
        <v>1</v>
      </c>
      <c r="B7" s="222" t="s">
        <v>30</v>
      </c>
      <c r="C7" s="223" t="s">
        <v>28</v>
      </c>
      <c r="D7" s="161">
        <v>8.1</v>
      </c>
      <c r="E7" s="162">
        <v>8</v>
      </c>
      <c r="F7" s="162">
        <v>7.9</v>
      </c>
      <c r="G7" s="163">
        <v>7.7</v>
      </c>
      <c r="H7" s="102">
        <f t="shared" ref="H7:H15" si="0">(D7+E7+F7+G7-Y7-AA7)/2</f>
        <v>7.95</v>
      </c>
      <c r="I7" s="113">
        <v>7.9</v>
      </c>
      <c r="J7" s="114">
        <v>7.9</v>
      </c>
      <c r="K7" s="114">
        <v>8.3000000000000007</v>
      </c>
      <c r="L7" s="115">
        <v>8.1</v>
      </c>
      <c r="M7" s="63">
        <f t="shared" ref="M7:M15" si="1">(I7+J7+K7+L7-AC7-AE7)/2</f>
        <v>8.0000000000000018</v>
      </c>
      <c r="N7" s="113">
        <v>5.8</v>
      </c>
      <c r="O7" s="83"/>
      <c r="P7" s="47">
        <f t="shared" ref="P7:P15" si="2">(N7)/2</f>
        <v>2.9</v>
      </c>
      <c r="Q7" s="113"/>
      <c r="R7" s="114"/>
      <c r="S7" s="115"/>
      <c r="T7" s="64">
        <f t="shared" ref="T7:T15" si="3">Q7/2+R7+S7</f>
        <v>0</v>
      </c>
      <c r="U7" s="85">
        <f t="shared" ref="U7:U15" si="4">H7+M7+P7-T7</f>
        <v>18.850000000000001</v>
      </c>
      <c r="V7" s="65">
        <f t="shared" ref="V7:V15" si="5">RANK(U7,$U$7:$U$15,0)</f>
        <v>5</v>
      </c>
      <c r="W7" s="16"/>
      <c r="X7" s="16"/>
      <c r="Y7" s="17">
        <f t="shared" ref="Y7:Y15" si="6">MIN(D7,E7,F7,G7)</f>
        <v>7.7</v>
      </c>
      <c r="Z7" s="16"/>
      <c r="AA7" s="17">
        <f t="shared" ref="AA7:AA15" si="7">MAX(D7,E7,F7,G7)</f>
        <v>8.1</v>
      </c>
      <c r="AB7" s="16"/>
      <c r="AC7" s="17">
        <f t="shared" ref="AC7:AC15" si="8">MIN(I7,J7,K7,L7)</f>
        <v>7.9</v>
      </c>
      <c r="AD7" s="16"/>
      <c r="AE7" s="17">
        <f t="shared" ref="AE7:AE15" si="9">MAX(I7,J7,K7,L7)</f>
        <v>8.3000000000000007</v>
      </c>
      <c r="AF7" s="16"/>
      <c r="AG7" s="16"/>
      <c r="AH7" s="16"/>
      <c r="AI7" s="16"/>
      <c r="AJ7" s="16"/>
      <c r="AK7" s="16"/>
      <c r="AL7" s="16"/>
      <c r="AM7" s="16"/>
      <c r="AN7" s="16"/>
    </row>
    <row r="8" spans="1:40" s="32" customFormat="1" ht="15.75">
      <c r="A8" s="61">
        <v>2</v>
      </c>
      <c r="B8" s="151" t="s">
        <v>59</v>
      </c>
      <c r="C8" s="226" t="s">
        <v>29</v>
      </c>
      <c r="D8" s="54">
        <v>8</v>
      </c>
      <c r="E8" s="55">
        <v>7.8</v>
      </c>
      <c r="F8" s="55">
        <v>8.3000000000000007</v>
      </c>
      <c r="G8" s="56">
        <v>8.6</v>
      </c>
      <c r="H8" s="50">
        <f t="shared" si="0"/>
        <v>8.1500000000000021</v>
      </c>
      <c r="I8" s="57">
        <v>8.6</v>
      </c>
      <c r="J8" s="58">
        <v>8.3000000000000007</v>
      </c>
      <c r="K8" s="58">
        <v>8.6</v>
      </c>
      <c r="L8" s="59">
        <v>8.4</v>
      </c>
      <c r="M8" s="52">
        <f t="shared" si="1"/>
        <v>8.5</v>
      </c>
      <c r="N8" s="57">
        <v>6.1</v>
      </c>
      <c r="O8" s="60"/>
      <c r="P8" s="45">
        <f t="shared" si="2"/>
        <v>3.05</v>
      </c>
      <c r="Q8" s="57"/>
      <c r="R8" s="58"/>
      <c r="S8" s="59"/>
      <c r="T8" s="53">
        <f t="shared" si="3"/>
        <v>0</v>
      </c>
      <c r="U8" s="86">
        <f t="shared" si="4"/>
        <v>19.700000000000003</v>
      </c>
      <c r="V8" s="109">
        <f t="shared" si="5"/>
        <v>3</v>
      </c>
      <c r="W8" s="17"/>
      <c r="X8" s="17"/>
      <c r="Y8" s="17">
        <f t="shared" si="6"/>
        <v>7.8</v>
      </c>
      <c r="Z8" s="17"/>
      <c r="AA8" s="17">
        <f t="shared" si="7"/>
        <v>8.6</v>
      </c>
      <c r="AB8" s="17"/>
      <c r="AC8" s="17">
        <f t="shared" si="8"/>
        <v>8.3000000000000007</v>
      </c>
      <c r="AD8" s="17"/>
      <c r="AE8" s="17">
        <f t="shared" si="9"/>
        <v>8.6</v>
      </c>
      <c r="AF8" s="17"/>
      <c r="AG8" s="17"/>
      <c r="AH8" s="17"/>
      <c r="AI8" s="17"/>
      <c r="AJ8" s="17"/>
      <c r="AK8" s="17"/>
      <c r="AL8" s="17"/>
      <c r="AM8" s="17"/>
      <c r="AN8" s="17"/>
    </row>
    <row r="9" spans="1:40" s="32" customFormat="1" ht="15.75">
      <c r="A9" s="62">
        <v>3</v>
      </c>
      <c r="B9" s="149" t="s">
        <v>57</v>
      </c>
      <c r="C9" s="106" t="s">
        <v>31</v>
      </c>
      <c r="D9" s="54">
        <v>6.3</v>
      </c>
      <c r="E9" s="55">
        <v>6.7</v>
      </c>
      <c r="F9" s="55">
        <v>7</v>
      </c>
      <c r="G9" s="56">
        <v>6.5</v>
      </c>
      <c r="H9" s="50">
        <f t="shared" si="0"/>
        <v>6.6</v>
      </c>
      <c r="I9" s="57">
        <v>7.5</v>
      </c>
      <c r="J9" s="58">
        <v>7</v>
      </c>
      <c r="K9" s="58">
        <v>7.1</v>
      </c>
      <c r="L9" s="59">
        <v>7.5</v>
      </c>
      <c r="M9" s="52">
        <f t="shared" si="1"/>
        <v>7.3000000000000007</v>
      </c>
      <c r="N9" s="57">
        <v>2.5</v>
      </c>
      <c r="O9" s="60"/>
      <c r="P9" s="45">
        <f t="shared" si="2"/>
        <v>1.25</v>
      </c>
      <c r="Q9" s="57"/>
      <c r="R9" s="58"/>
      <c r="S9" s="59"/>
      <c r="T9" s="53">
        <f t="shared" si="3"/>
        <v>0</v>
      </c>
      <c r="U9" s="86">
        <f t="shared" si="4"/>
        <v>15.15</v>
      </c>
      <c r="V9" s="109">
        <f t="shared" si="5"/>
        <v>8</v>
      </c>
      <c r="W9" s="17"/>
      <c r="X9" s="17"/>
      <c r="Y9" s="17">
        <f t="shared" si="6"/>
        <v>6.3</v>
      </c>
      <c r="Z9" s="17"/>
      <c r="AA9" s="17">
        <f t="shared" si="7"/>
        <v>7</v>
      </c>
      <c r="AB9" s="17"/>
      <c r="AC9" s="17">
        <f t="shared" si="8"/>
        <v>7</v>
      </c>
      <c r="AD9" s="17"/>
      <c r="AE9" s="17">
        <f t="shared" si="9"/>
        <v>7.5</v>
      </c>
      <c r="AF9" s="17"/>
      <c r="AG9" s="17"/>
      <c r="AH9" s="17"/>
      <c r="AI9" s="17"/>
      <c r="AJ9" s="17"/>
      <c r="AK9" s="17"/>
      <c r="AL9" s="17"/>
      <c r="AM9" s="17"/>
      <c r="AN9" s="17"/>
    </row>
    <row r="10" spans="1:40" s="32" customFormat="1" ht="15.75">
      <c r="A10" s="61">
        <v>4</v>
      </c>
      <c r="B10" s="224" t="s">
        <v>64</v>
      </c>
      <c r="C10" s="225" t="s">
        <v>28</v>
      </c>
      <c r="D10" s="54">
        <v>7.9</v>
      </c>
      <c r="E10" s="55">
        <v>8.5</v>
      </c>
      <c r="F10" s="55">
        <v>8.1</v>
      </c>
      <c r="G10" s="56">
        <v>8.4</v>
      </c>
      <c r="H10" s="50">
        <f t="shared" si="0"/>
        <v>8.25</v>
      </c>
      <c r="I10" s="57">
        <v>8.3000000000000007</v>
      </c>
      <c r="J10" s="58">
        <v>8.8000000000000007</v>
      </c>
      <c r="K10" s="58">
        <v>8.4</v>
      </c>
      <c r="L10" s="59">
        <v>8.3000000000000007</v>
      </c>
      <c r="M10" s="52">
        <f t="shared" si="1"/>
        <v>8.3499999999999979</v>
      </c>
      <c r="N10" s="57">
        <v>6</v>
      </c>
      <c r="O10" s="60"/>
      <c r="P10" s="45">
        <f t="shared" si="2"/>
        <v>3</v>
      </c>
      <c r="Q10" s="57"/>
      <c r="R10" s="58"/>
      <c r="S10" s="59"/>
      <c r="T10" s="53">
        <f t="shared" si="3"/>
        <v>0</v>
      </c>
      <c r="U10" s="86">
        <f t="shared" si="4"/>
        <v>19.599999999999998</v>
      </c>
      <c r="V10" s="109">
        <f t="shared" si="5"/>
        <v>4</v>
      </c>
      <c r="W10" s="17"/>
      <c r="X10" s="17"/>
      <c r="Y10" s="17">
        <f t="shared" si="6"/>
        <v>7.9</v>
      </c>
      <c r="Z10" s="17"/>
      <c r="AA10" s="17">
        <f t="shared" si="7"/>
        <v>8.5</v>
      </c>
      <c r="AB10" s="17"/>
      <c r="AC10" s="17">
        <f t="shared" si="8"/>
        <v>8.3000000000000007</v>
      </c>
      <c r="AD10" s="17"/>
      <c r="AE10" s="17">
        <f t="shared" si="9"/>
        <v>8.8000000000000007</v>
      </c>
      <c r="AF10" s="17"/>
      <c r="AG10" s="17"/>
      <c r="AH10" s="17"/>
      <c r="AI10" s="17"/>
      <c r="AJ10" s="17"/>
      <c r="AK10" s="17"/>
      <c r="AL10" s="17"/>
      <c r="AM10" s="17"/>
      <c r="AN10" s="17"/>
    </row>
    <row r="11" spans="1:40" s="32" customFormat="1" ht="15.75">
      <c r="A11" s="61">
        <v>5</v>
      </c>
      <c r="B11" s="152" t="s">
        <v>58</v>
      </c>
      <c r="C11" s="106" t="s">
        <v>31</v>
      </c>
      <c r="D11" s="54">
        <v>7.4</v>
      </c>
      <c r="E11" s="55">
        <v>7.5</v>
      </c>
      <c r="F11" s="55">
        <v>7.5</v>
      </c>
      <c r="G11" s="56">
        <v>7.4</v>
      </c>
      <c r="H11" s="50">
        <f t="shared" si="0"/>
        <v>7.4499999999999993</v>
      </c>
      <c r="I11" s="57">
        <v>8.6</v>
      </c>
      <c r="J11" s="58">
        <v>8</v>
      </c>
      <c r="K11" s="58">
        <v>7.8</v>
      </c>
      <c r="L11" s="59">
        <v>7.6</v>
      </c>
      <c r="M11" s="52">
        <f t="shared" si="1"/>
        <v>7.8999999999999995</v>
      </c>
      <c r="N11" s="57">
        <v>3.7</v>
      </c>
      <c r="O11" s="60"/>
      <c r="P11" s="45">
        <f t="shared" si="2"/>
        <v>1.85</v>
      </c>
      <c r="Q11" s="57"/>
      <c r="R11" s="58"/>
      <c r="S11" s="59"/>
      <c r="T11" s="53">
        <f t="shared" si="3"/>
        <v>0</v>
      </c>
      <c r="U11" s="86">
        <f t="shared" si="4"/>
        <v>17.2</v>
      </c>
      <c r="V11" s="109">
        <f t="shared" si="5"/>
        <v>7</v>
      </c>
      <c r="W11" s="17"/>
      <c r="X11" s="17"/>
      <c r="Y11" s="17">
        <f t="shared" si="6"/>
        <v>7.4</v>
      </c>
      <c r="Z11" s="17"/>
      <c r="AA11" s="17">
        <f t="shared" si="7"/>
        <v>7.5</v>
      </c>
      <c r="AB11" s="17"/>
      <c r="AC11" s="17">
        <f t="shared" si="8"/>
        <v>7.6</v>
      </c>
      <c r="AD11" s="17"/>
      <c r="AE11" s="17">
        <f t="shared" si="9"/>
        <v>8.6</v>
      </c>
      <c r="AF11" s="17"/>
      <c r="AG11" s="17"/>
      <c r="AH11" s="17"/>
      <c r="AI11" s="17"/>
      <c r="AJ11" s="17"/>
      <c r="AK11" s="17"/>
      <c r="AL11" s="17"/>
      <c r="AM11" s="17"/>
      <c r="AN11" s="17"/>
    </row>
    <row r="12" spans="1:40" s="32" customFormat="1" ht="15.75">
      <c r="A12" s="62">
        <v>6</v>
      </c>
      <c r="B12" s="173" t="s">
        <v>65</v>
      </c>
      <c r="C12" s="108" t="s">
        <v>53</v>
      </c>
      <c r="D12" s="54">
        <v>6.2</v>
      </c>
      <c r="E12" s="55">
        <v>6.8</v>
      </c>
      <c r="F12" s="55">
        <v>7.2</v>
      </c>
      <c r="G12" s="56">
        <v>7</v>
      </c>
      <c r="H12" s="50">
        <f t="shared" si="0"/>
        <v>6.9</v>
      </c>
      <c r="I12" s="57">
        <v>7.3</v>
      </c>
      <c r="J12" s="58">
        <v>7.7</v>
      </c>
      <c r="K12" s="58">
        <v>7.4</v>
      </c>
      <c r="L12" s="59">
        <v>7.2</v>
      </c>
      <c r="M12" s="52">
        <f t="shared" si="1"/>
        <v>7.35</v>
      </c>
      <c r="N12" s="57">
        <v>0.9</v>
      </c>
      <c r="O12" s="60"/>
      <c r="P12" s="45">
        <f t="shared" si="2"/>
        <v>0.45</v>
      </c>
      <c r="Q12" s="57"/>
      <c r="R12" s="58"/>
      <c r="S12" s="59"/>
      <c r="T12" s="53">
        <f t="shared" si="3"/>
        <v>0</v>
      </c>
      <c r="U12" s="86">
        <f t="shared" si="4"/>
        <v>14.7</v>
      </c>
      <c r="V12" s="109">
        <f t="shared" si="5"/>
        <v>9</v>
      </c>
      <c r="W12" s="17"/>
      <c r="X12" s="17"/>
      <c r="Y12" s="17">
        <f t="shared" si="6"/>
        <v>6.2</v>
      </c>
      <c r="Z12" s="17"/>
      <c r="AA12" s="17">
        <f t="shared" si="7"/>
        <v>7.2</v>
      </c>
      <c r="AB12" s="17"/>
      <c r="AC12" s="17">
        <f t="shared" si="8"/>
        <v>7.2</v>
      </c>
      <c r="AD12" s="17"/>
      <c r="AE12" s="17">
        <f t="shared" si="9"/>
        <v>7.7</v>
      </c>
      <c r="AF12" s="17"/>
      <c r="AG12" s="17"/>
      <c r="AH12" s="17"/>
      <c r="AI12" s="17"/>
      <c r="AJ12" s="17"/>
      <c r="AK12" s="17"/>
      <c r="AL12" s="17"/>
      <c r="AM12" s="17"/>
      <c r="AN12" s="17"/>
    </row>
    <row r="13" spans="1:40" s="32" customFormat="1" ht="15.75">
      <c r="A13" s="172">
        <v>7</v>
      </c>
      <c r="B13" s="158" t="s">
        <v>66</v>
      </c>
      <c r="C13" s="108" t="s">
        <v>31</v>
      </c>
      <c r="D13" s="54">
        <v>7.6</v>
      </c>
      <c r="E13" s="55">
        <v>7.9</v>
      </c>
      <c r="F13" s="55">
        <v>7.5</v>
      </c>
      <c r="G13" s="56">
        <v>7.8</v>
      </c>
      <c r="H13" s="50">
        <f t="shared" si="0"/>
        <v>7.7</v>
      </c>
      <c r="I13" s="57">
        <v>7.6</v>
      </c>
      <c r="J13" s="58">
        <v>8.3000000000000007</v>
      </c>
      <c r="K13" s="58">
        <v>7.9</v>
      </c>
      <c r="L13" s="59">
        <v>7.6</v>
      </c>
      <c r="M13" s="52">
        <f t="shared" si="1"/>
        <v>7.7499999999999982</v>
      </c>
      <c r="N13" s="57">
        <v>4</v>
      </c>
      <c r="O13" s="60"/>
      <c r="P13" s="45">
        <f t="shared" si="2"/>
        <v>2</v>
      </c>
      <c r="Q13" s="57"/>
      <c r="R13" s="58"/>
      <c r="S13" s="59"/>
      <c r="T13" s="53">
        <f t="shared" si="3"/>
        <v>0</v>
      </c>
      <c r="U13" s="86">
        <f t="shared" si="4"/>
        <v>17.45</v>
      </c>
      <c r="V13" s="109">
        <f t="shared" si="5"/>
        <v>6</v>
      </c>
      <c r="W13" s="17"/>
      <c r="X13" s="17"/>
      <c r="Y13" s="17">
        <f t="shared" si="6"/>
        <v>7.5</v>
      </c>
      <c r="Z13" s="17"/>
      <c r="AA13" s="17">
        <f t="shared" si="7"/>
        <v>7.9</v>
      </c>
      <c r="AB13" s="17"/>
      <c r="AC13" s="17">
        <f t="shared" si="8"/>
        <v>7.6</v>
      </c>
      <c r="AD13" s="17"/>
      <c r="AE13" s="17">
        <f t="shared" si="9"/>
        <v>8.3000000000000007</v>
      </c>
      <c r="AF13" s="17"/>
      <c r="AG13" s="17"/>
      <c r="AH13" s="17"/>
      <c r="AI13" s="17"/>
      <c r="AJ13" s="17"/>
      <c r="AK13" s="17"/>
      <c r="AL13" s="17"/>
      <c r="AM13" s="17"/>
      <c r="AN13" s="17"/>
    </row>
    <row r="14" spans="1:40" s="32" customFormat="1" ht="15.75">
      <c r="A14" s="172">
        <v>8</v>
      </c>
      <c r="B14" s="158" t="s">
        <v>67</v>
      </c>
      <c r="C14" s="106" t="s">
        <v>68</v>
      </c>
      <c r="D14" s="54">
        <v>9.1</v>
      </c>
      <c r="E14" s="55">
        <v>8.3000000000000007</v>
      </c>
      <c r="F14" s="55">
        <v>8.6999999999999993</v>
      </c>
      <c r="G14" s="56">
        <v>8.3000000000000007</v>
      </c>
      <c r="H14" s="50">
        <f t="shared" si="0"/>
        <v>8.5</v>
      </c>
      <c r="I14" s="57">
        <v>8.9</v>
      </c>
      <c r="J14" s="58">
        <v>9</v>
      </c>
      <c r="K14" s="58">
        <v>8.5</v>
      </c>
      <c r="L14" s="59">
        <v>8.3000000000000007</v>
      </c>
      <c r="M14" s="52">
        <f t="shared" si="1"/>
        <v>8.7000000000000011</v>
      </c>
      <c r="N14" s="57">
        <v>5.8</v>
      </c>
      <c r="O14" s="60"/>
      <c r="P14" s="45">
        <f t="shared" si="2"/>
        <v>2.9</v>
      </c>
      <c r="Q14" s="57"/>
      <c r="R14" s="58"/>
      <c r="S14" s="59"/>
      <c r="T14" s="53">
        <f t="shared" si="3"/>
        <v>0</v>
      </c>
      <c r="U14" s="86">
        <f t="shared" si="4"/>
        <v>20.100000000000001</v>
      </c>
      <c r="V14" s="109">
        <f t="shared" si="5"/>
        <v>2</v>
      </c>
      <c r="W14" s="17"/>
      <c r="X14" s="17"/>
      <c r="Y14" s="17">
        <f t="shared" si="6"/>
        <v>8.3000000000000007</v>
      </c>
      <c r="Z14" s="17"/>
      <c r="AA14" s="17">
        <f t="shared" si="7"/>
        <v>9.1</v>
      </c>
      <c r="AB14" s="17"/>
      <c r="AC14" s="17">
        <f t="shared" si="8"/>
        <v>8.3000000000000007</v>
      </c>
      <c r="AD14" s="17"/>
      <c r="AE14" s="17">
        <f t="shared" si="9"/>
        <v>9</v>
      </c>
      <c r="AF14" s="17"/>
      <c r="AG14" s="17"/>
      <c r="AH14" s="17"/>
      <c r="AI14" s="17"/>
      <c r="AJ14" s="17"/>
      <c r="AK14" s="17"/>
      <c r="AL14" s="17"/>
      <c r="AM14" s="17"/>
      <c r="AN14" s="17"/>
    </row>
    <row r="15" spans="1:40" s="32" customFormat="1" ht="16.5" thickBot="1">
      <c r="A15" s="164">
        <v>9</v>
      </c>
      <c r="B15" s="227" t="s">
        <v>69</v>
      </c>
      <c r="C15" s="228" t="s">
        <v>28</v>
      </c>
      <c r="D15" s="70">
        <v>9.6</v>
      </c>
      <c r="E15" s="71">
        <v>8.9</v>
      </c>
      <c r="F15" s="71">
        <v>9.4</v>
      </c>
      <c r="G15" s="72">
        <v>8.9</v>
      </c>
      <c r="H15" s="66">
        <f t="shared" si="0"/>
        <v>9.1499999999999986</v>
      </c>
      <c r="I15" s="73">
        <v>9.5</v>
      </c>
      <c r="J15" s="74">
        <v>9.5</v>
      </c>
      <c r="K15" s="74">
        <v>8.8000000000000007</v>
      </c>
      <c r="L15" s="75">
        <v>8.8000000000000007</v>
      </c>
      <c r="M15" s="67">
        <f t="shared" si="1"/>
        <v>9.15</v>
      </c>
      <c r="N15" s="73">
        <v>5.8</v>
      </c>
      <c r="O15" s="48"/>
      <c r="P15" s="46">
        <f t="shared" si="2"/>
        <v>2.9</v>
      </c>
      <c r="Q15" s="73"/>
      <c r="R15" s="74"/>
      <c r="S15" s="75"/>
      <c r="T15" s="68">
        <f t="shared" si="3"/>
        <v>0</v>
      </c>
      <c r="U15" s="87">
        <f t="shared" si="4"/>
        <v>21.199999999999996</v>
      </c>
      <c r="V15" s="69">
        <f t="shared" si="5"/>
        <v>1</v>
      </c>
      <c r="W15" s="17"/>
      <c r="X15" s="17"/>
      <c r="Y15" s="17">
        <f t="shared" si="6"/>
        <v>8.9</v>
      </c>
      <c r="Z15" s="17"/>
      <c r="AA15" s="17">
        <f t="shared" si="7"/>
        <v>9.6</v>
      </c>
      <c r="AB15" s="17"/>
      <c r="AC15" s="17">
        <f t="shared" si="8"/>
        <v>8.8000000000000007</v>
      </c>
      <c r="AD15" s="17"/>
      <c r="AE15" s="17">
        <f t="shared" si="9"/>
        <v>9.5</v>
      </c>
      <c r="AF15" s="17"/>
      <c r="AG15" s="17"/>
      <c r="AH15" s="17"/>
      <c r="AI15" s="17"/>
      <c r="AJ15" s="17"/>
      <c r="AK15" s="17"/>
      <c r="AL15" s="17"/>
      <c r="AM15" s="17"/>
      <c r="AN15" s="17"/>
    </row>
    <row r="16" spans="1:40" ht="15">
      <c r="A16" s="35"/>
      <c r="Q16" s="35"/>
      <c r="R16" s="35"/>
      <c r="S16" s="35"/>
      <c r="T16" s="35"/>
      <c r="U16" s="35"/>
      <c r="V16" s="35"/>
      <c r="W16" s="9"/>
      <c r="X16" s="9"/>
      <c r="Y16" s="9"/>
      <c r="Z16" s="9"/>
      <c r="AA16" s="9"/>
      <c r="AB16" s="9"/>
      <c r="AC16" s="9"/>
      <c r="AD16" s="9"/>
      <c r="AE16" s="9"/>
      <c r="AF16" s="11"/>
    </row>
    <row r="17" spans="1:22" ht="14.25">
      <c r="A17" s="33"/>
      <c r="B17" s="40" t="s">
        <v>15</v>
      </c>
      <c r="C17" s="2"/>
      <c r="D17" s="34" t="s">
        <v>27</v>
      </c>
      <c r="E17" s="2"/>
      <c r="F17" s="2"/>
      <c r="G17" s="2"/>
      <c r="H17" s="2"/>
      <c r="J17" s="34"/>
      <c r="K17" s="34"/>
      <c r="L17" s="34"/>
      <c r="M17" s="34"/>
      <c r="N17" s="38"/>
      <c r="O17" s="2"/>
      <c r="Q17" s="33"/>
      <c r="R17" s="33"/>
      <c r="S17" s="33"/>
      <c r="T17" s="33"/>
      <c r="U17" s="33"/>
      <c r="V17" s="33"/>
    </row>
    <row r="18" spans="1:22" ht="14.25">
      <c r="A18" s="33"/>
      <c r="F18" s="2"/>
      <c r="G18" s="2"/>
      <c r="H18" s="2"/>
      <c r="J18" s="34" t="s">
        <v>21</v>
      </c>
      <c r="K18" s="34"/>
      <c r="L18" s="34"/>
      <c r="M18" s="38"/>
      <c r="N18" s="38"/>
      <c r="O18" s="2"/>
      <c r="Q18" s="33"/>
      <c r="R18" s="33"/>
      <c r="S18" s="33"/>
      <c r="T18" s="33"/>
      <c r="U18" s="33"/>
      <c r="V18" s="33"/>
    </row>
    <row r="19" spans="1:22" ht="14.25">
      <c r="B19" s="40" t="s">
        <v>16</v>
      </c>
      <c r="D19" s="34" t="s">
        <v>19</v>
      </c>
      <c r="E19" s="2"/>
      <c r="J19" s="34"/>
      <c r="K19" s="34"/>
      <c r="L19" s="34"/>
      <c r="M19" s="34"/>
      <c r="N19" s="34"/>
      <c r="P19" s="33"/>
    </row>
    <row r="20" spans="1:22">
      <c r="B20" s="40"/>
      <c r="I20" s="34"/>
      <c r="J20" s="34" t="s">
        <v>21</v>
      </c>
      <c r="K20" s="34"/>
      <c r="L20" s="34"/>
      <c r="M20" s="34"/>
      <c r="N20" s="34"/>
    </row>
  </sheetData>
  <mergeCells count="8">
    <mergeCell ref="D1:P1"/>
    <mergeCell ref="C2:S2"/>
    <mergeCell ref="T2:V2"/>
    <mergeCell ref="D5:H5"/>
    <mergeCell ref="I5:M5"/>
    <mergeCell ref="N5:P5"/>
    <mergeCell ref="Q5:T5"/>
    <mergeCell ref="V5:V6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O13"/>
  <sheetViews>
    <sheetView view="pageBreakPreview" zoomScaleSheetLayoutView="100" workbookViewId="0">
      <selection activeCell="D17" sqref="D17"/>
    </sheetView>
  </sheetViews>
  <sheetFormatPr defaultRowHeight="12.75"/>
  <cols>
    <col min="1" max="1" width="3.140625" bestFit="1" customWidth="1"/>
    <col min="2" max="2" width="23" bestFit="1" customWidth="1"/>
    <col min="3" max="3" width="10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10.140625" bestFit="1" customWidth="1"/>
    <col min="18" max="18" width="4.5703125" customWidth="1"/>
    <col min="19" max="19" width="5.140625" customWidth="1"/>
    <col min="20" max="20" width="6.42578125" customWidth="1"/>
    <col min="21" max="21" width="5.7109375" customWidth="1"/>
    <col min="22" max="22" width="7.140625" customWidth="1"/>
    <col min="23" max="23" width="6.42578125" customWidth="1"/>
    <col min="26" max="26" width="12.7109375" bestFit="1" customWidth="1"/>
    <col min="28" max="28" width="12.7109375" bestFit="1" customWidth="1"/>
    <col min="30" max="30" width="12.7109375" bestFit="1" customWidth="1"/>
    <col min="33" max="33" width="9.140625" style="4"/>
  </cols>
  <sheetData>
    <row r="1" spans="1:41" ht="22.5">
      <c r="A1" s="1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176"/>
      <c r="R1" s="6"/>
      <c r="S1" s="6"/>
      <c r="T1" s="6"/>
      <c r="U1" s="7"/>
      <c r="V1" s="7"/>
      <c r="W1" s="1"/>
      <c r="X1" s="1"/>
      <c r="Y1" s="4"/>
      <c r="Z1" s="4"/>
      <c r="AA1" s="4"/>
      <c r="AB1" s="4"/>
      <c r="AC1" s="4"/>
      <c r="AD1" s="4"/>
      <c r="AE1" s="4"/>
      <c r="AF1" s="4"/>
    </row>
    <row r="2" spans="1:41" ht="75.75" customHeight="1">
      <c r="A2" s="7"/>
      <c r="B2" s="7"/>
      <c r="C2" s="300" t="s">
        <v>99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2" t="s">
        <v>101</v>
      </c>
      <c r="V2" s="303"/>
      <c r="W2" s="303"/>
      <c r="X2" s="7"/>
      <c r="Y2" s="7"/>
      <c r="Z2" s="7"/>
      <c r="AA2" s="7"/>
      <c r="AB2" s="7"/>
      <c r="AC2" s="7"/>
      <c r="AD2" s="7"/>
      <c r="AE2" s="7"/>
      <c r="AF2" s="7"/>
      <c r="AG2" s="5"/>
    </row>
    <row r="3" spans="1:41" ht="15.75">
      <c r="A3" s="37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O3" s="38"/>
      <c r="P3" s="38"/>
      <c r="Q3" s="38"/>
      <c r="R3" s="33"/>
      <c r="S3" s="38" t="s">
        <v>25</v>
      </c>
      <c r="T3" s="1"/>
      <c r="U3" s="1"/>
      <c r="W3" s="1"/>
      <c r="X3" s="8"/>
      <c r="Y3" s="8"/>
      <c r="Z3" s="10"/>
      <c r="AA3" s="8"/>
      <c r="AB3" s="8"/>
      <c r="AC3" s="8"/>
      <c r="AD3" s="8"/>
      <c r="AE3" s="8"/>
      <c r="AF3" s="8"/>
      <c r="AG3" s="5"/>
    </row>
    <row r="4" spans="1:41" ht="16.5" thickBot="1">
      <c r="A4" s="37"/>
      <c r="B4" s="1"/>
      <c r="C4" s="1"/>
      <c r="D4" s="37"/>
      <c r="E4" s="37"/>
      <c r="F4" s="37"/>
      <c r="G4" s="37"/>
      <c r="H4" s="37"/>
      <c r="I4" s="1"/>
      <c r="J4" s="37"/>
      <c r="K4" s="38"/>
      <c r="L4" s="39"/>
      <c r="M4" s="39"/>
      <c r="N4" s="39"/>
      <c r="O4" s="39"/>
      <c r="P4" s="33"/>
      <c r="Q4" s="33"/>
      <c r="R4" s="33"/>
      <c r="S4" s="36"/>
      <c r="T4" s="1"/>
      <c r="U4" s="1"/>
      <c r="W4" s="1"/>
      <c r="X4" s="8"/>
      <c r="Y4" s="8"/>
      <c r="Z4" s="10"/>
      <c r="AA4" s="8"/>
      <c r="AB4" s="8"/>
      <c r="AC4" s="8"/>
      <c r="AD4" s="8"/>
      <c r="AE4" s="8"/>
      <c r="AF4" s="8"/>
      <c r="AG4" s="5"/>
    </row>
    <row r="5" spans="1:41" ht="15.75" thickBot="1">
      <c r="A5" s="12"/>
      <c r="B5" s="13"/>
      <c r="C5" s="14"/>
      <c r="D5" s="304" t="s">
        <v>1</v>
      </c>
      <c r="E5" s="305"/>
      <c r="F5" s="305"/>
      <c r="G5" s="305"/>
      <c r="H5" s="306"/>
      <c r="I5" s="305" t="s">
        <v>0</v>
      </c>
      <c r="J5" s="305"/>
      <c r="K5" s="305"/>
      <c r="L5" s="305"/>
      <c r="M5" s="305"/>
      <c r="N5" s="304" t="s">
        <v>2</v>
      </c>
      <c r="O5" s="305"/>
      <c r="P5" s="306"/>
      <c r="Q5" s="175" t="s">
        <v>62</v>
      </c>
      <c r="R5" s="307" t="s">
        <v>3</v>
      </c>
      <c r="S5" s="308"/>
      <c r="T5" s="308"/>
      <c r="U5" s="309"/>
      <c r="V5" s="15"/>
      <c r="W5" s="310" t="s">
        <v>4</v>
      </c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</row>
    <row r="6" spans="1:41" ht="30.75" thickBot="1">
      <c r="A6" s="20" t="s">
        <v>5</v>
      </c>
      <c r="B6" s="21" t="s">
        <v>6</v>
      </c>
      <c r="C6" s="20" t="s">
        <v>17</v>
      </c>
      <c r="D6" s="18">
        <v>1</v>
      </c>
      <c r="E6" s="19">
        <v>2</v>
      </c>
      <c r="F6" s="19">
        <v>3</v>
      </c>
      <c r="G6" s="22">
        <v>4</v>
      </c>
      <c r="H6" s="23" t="s">
        <v>7</v>
      </c>
      <c r="I6" s="24">
        <v>5</v>
      </c>
      <c r="J6" s="25">
        <v>6</v>
      </c>
      <c r="K6" s="25">
        <v>7</v>
      </c>
      <c r="L6" s="26">
        <v>8</v>
      </c>
      <c r="M6" s="27" t="s">
        <v>7</v>
      </c>
      <c r="N6" s="18">
        <v>9</v>
      </c>
      <c r="O6" s="22">
        <v>10</v>
      </c>
      <c r="P6" s="28" t="s">
        <v>7</v>
      </c>
      <c r="Q6" s="197">
        <v>11</v>
      </c>
      <c r="R6" s="194" t="s">
        <v>8</v>
      </c>
      <c r="S6" s="19" t="s">
        <v>9</v>
      </c>
      <c r="T6" s="29" t="s">
        <v>20</v>
      </c>
      <c r="U6" s="30" t="s">
        <v>18</v>
      </c>
      <c r="V6" s="31" t="s">
        <v>10</v>
      </c>
      <c r="W6" s="311"/>
      <c r="X6" s="16"/>
      <c r="Y6" s="16"/>
      <c r="Z6" s="16" t="s">
        <v>11</v>
      </c>
      <c r="AA6" s="17"/>
      <c r="AB6" s="16" t="s">
        <v>12</v>
      </c>
      <c r="AC6" s="17"/>
      <c r="AD6" s="16" t="s">
        <v>13</v>
      </c>
      <c r="AE6" s="17"/>
      <c r="AF6" s="16" t="s">
        <v>14</v>
      </c>
      <c r="AG6" s="16"/>
      <c r="AH6" s="16"/>
      <c r="AI6" s="16"/>
      <c r="AJ6" s="16"/>
      <c r="AK6" s="16"/>
      <c r="AL6" s="16"/>
      <c r="AM6" s="16"/>
      <c r="AN6" s="16"/>
      <c r="AO6" s="16"/>
    </row>
    <row r="7" spans="1:41" s="32" customFormat="1" ht="30">
      <c r="A7" s="76">
        <v>1</v>
      </c>
      <c r="B7" s="233" t="s">
        <v>74</v>
      </c>
      <c r="C7" s="234" t="s">
        <v>28</v>
      </c>
      <c r="D7" s="77">
        <v>8.9</v>
      </c>
      <c r="E7" s="78">
        <v>9</v>
      </c>
      <c r="F7" s="78">
        <v>8.9</v>
      </c>
      <c r="G7" s="79">
        <v>9.1999999999999993</v>
      </c>
      <c r="H7" s="102">
        <f>(D7+E7+F7+G7-Z7-AB7)/2</f>
        <v>8.9500000000000011</v>
      </c>
      <c r="I7" s="80">
        <v>9.8000000000000007</v>
      </c>
      <c r="J7" s="81">
        <v>9.5</v>
      </c>
      <c r="K7" s="81">
        <v>9</v>
      </c>
      <c r="L7" s="82">
        <v>9.3000000000000007</v>
      </c>
      <c r="M7" s="63">
        <f>(I7+J7+K7+L7-AD7-AF7)/2</f>
        <v>9.4</v>
      </c>
      <c r="N7" s="80">
        <v>6</v>
      </c>
      <c r="O7" s="83"/>
      <c r="P7" s="47">
        <f>(N7)/2</f>
        <v>3</v>
      </c>
      <c r="Q7" s="198">
        <v>0.8</v>
      </c>
      <c r="R7" s="80"/>
      <c r="S7" s="81"/>
      <c r="T7" s="82"/>
      <c r="U7" s="103">
        <f>R7/2+S7+T7</f>
        <v>0</v>
      </c>
      <c r="V7" s="85">
        <f>H7+M7+P7+Q7-U7</f>
        <v>22.150000000000002</v>
      </c>
      <c r="W7" s="88">
        <f>RANK(V7,$V$7:$V$8,0)</f>
        <v>1</v>
      </c>
      <c r="X7" s="17"/>
      <c r="Y7" s="17"/>
      <c r="Z7" s="17">
        <f>MIN(D7,E7,F7,G7)</f>
        <v>8.9</v>
      </c>
      <c r="AA7" s="17"/>
      <c r="AB7" s="17">
        <f>MAX(D7,E7,F7,G7)</f>
        <v>9.1999999999999993</v>
      </c>
      <c r="AC7" s="17"/>
      <c r="AD7" s="17">
        <f>MIN(I7,J7,K7,L7)</f>
        <v>9</v>
      </c>
      <c r="AE7" s="17"/>
      <c r="AF7" s="17">
        <f>MAX(I7,J7,K7,L7)</f>
        <v>9.8000000000000007</v>
      </c>
      <c r="AG7" s="17"/>
      <c r="AH7" s="17"/>
      <c r="AI7" s="17"/>
      <c r="AJ7" s="17"/>
      <c r="AK7" s="17"/>
      <c r="AL7" s="17"/>
      <c r="AM7" s="17"/>
      <c r="AN7" s="17"/>
      <c r="AO7" s="17"/>
    </row>
    <row r="8" spans="1:41" s="32" customFormat="1" ht="30.75" thickBot="1">
      <c r="A8" s="84">
        <v>2</v>
      </c>
      <c r="B8" s="235" t="s">
        <v>60</v>
      </c>
      <c r="C8" s="211" t="s">
        <v>28</v>
      </c>
      <c r="D8" s="70">
        <v>7.9</v>
      </c>
      <c r="E8" s="71">
        <v>7.5</v>
      </c>
      <c r="F8" s="71">
        <v>8.1999999999999993</v>
      </c>
      <c r="G8" s="236">
        <v>7.2</v>
      </c>
      <c r="H8" s="66">
        <f>(D8+E8+F8+G8-Z8-AB8)/2</f>
        <v>7.7000000000000011</v>
      </c>
      <c r="I8" s="237">
        <v>8.3000000000000007</v>
      </c>
      <c r="J8" s="74">
        <v>7.9</v>
      </c>
      <c r="K8" s="74">
        <v>7.6</v>
      </c>
      <c r="L8" s="238">
        <v>7.7</v>
      </c>
      <c r="M8" s="67">
        <f>(I8+J8+K8+L8-AD8-AF8)/2</f>
        <v>7.8000000000000025</v>
      </c>
      <c r="N8" s="237">
        <v>1.9</v>
      </c>
      <c r="O8" s="239"/>
      <c r="P8" s="46">
        <f>(N8)/2</f>
        <v>0.95</v>
      </c>
      <c r="Q8" s="240">
        <v>0.1</v>
      </c>
      <c r="R8" s="73"/>
      <c r="S8" s="74"/>
      <c r="T8" s="238"/>
      <c r="U8" s="105">
        <f>R8/2+S8+T8</f>
        <v>0</v>
      </c>
      <c r="V8" s="87">
        <f>H8+M8+P8+Q8-U8</f>
        <v>16.550000000000004</v>
      </c>
      <c r="W8" s="90">
        <f>RANK(V8,$V$7:$V$8,0)</f>
        <v>2</v>
      </c>
      <c r="X8" s="17"/>
      <c r="Y8" s="17"/>
      <c r="Z8" s="17">
        <f>MIN(D8,E8,F8,G8)</f>
        <v>7.2</v>
      </c>
      <c r="AA8" s="17"/>
      <c r="AB8" s="17">
        <f>MAX(D8,E8,F8,G8)</f>
        <v>8.1999999999999993</v>
      </c>
      <c r="AC8" s="17"/>
      <c r="AD8" s="17">
        <f>MIN(I8,J8,K8,L8)</f>
        <v>7.6</v>
      </c>
      <c r="AE8" s="17"/>
      <c r="AF8" s="17">
        <f>MAX(I8,J8,K8,L8)</f>
        <v>8.3000000000000007</v>
      </c>
      <c r="AG8" s="17"/>
      <c r="AH8" s="17"/>
      <c r="AI8" s="17"/>
      <c r="AJ8" s="17"/>
      <c r="AK8" s="17"/>
      <c r="AL8" s="17"/>
      <c r="AM8" s="17"/>
      <c r="AN8" s="17"/>
      <c r="AO8" s="17"/>
    </row>
    <row r="9" spans="1:41" ht="15">
      <c r="A9" s="35"/>
      <c r="R9" s="35"/>
      <c r="S9" s="35"/>
      <c r="T9" s="35"/>
      <c r="U9" s="35"/>
      <c r="V9" s="35"/>
      <c r="W9" s="35"/>
      <c r="X9" s="9"/>
      <c r="Y9" s="9"/>
      <c r="Z9" s="9"/>
      <c r="AA9" s="9"/>
      <c r="AB9" s="9"/>
      <c r="AC9" s="9"/>
      <c r="AD9" s="9"/>
      <c r="AE9" s="9"/>
      <c r="AF9" s="9"/>
      <c r="AG9" s="11"/>
    </row>
    <row r="10" spans="1:41" ht="14.25">
      <c r="A10" s="33"/>
      <c r="B10" s="40" t="s">
        <v>15</v>
      </c>
      <c r="C10" s="2"/>
      <c r="D10" s="34" t="s">
        <v>27</v>
      </c>
      <c r="E10" s="2"/>
      <c r="F10" s="2"/>
      <c r="G10" s="2"/>
      <c r="H10" s="2"/>
      <c r="J10" s="34"/>
      <c r="K10" s="34"/>
      <c r="L10" s="34"/>
      <c r="M10" s="34"/>
      <c r="N10" s="38"/>
      <c r="O10" s="2"/>
      <c r="R10" s="33"/>
      <c r="S10" s="33"/>
      <c r="T10" s="33"/>
      <c r="U10" s="33"/>
      <c r="V10" s="33"/>
      <c r="W10" s="33"/>
    </row>
    <row r="11" spans="1:41" ht="14.25">
      <c r="A11" s="33"/>
      <c r="F11" s="2"/>
      <c r="G11" s="2"/>
      <c r="H11" s="2"/>
      <c r="J11" s="34"/>
      <c r="K11" s="34"/>
      <c r="L11" s="34"/>
      <c r="M11" s="38"/>
      <c r="N11" s="38"/>
      <c r="O11" s="2"/>
      <c r="R11" s="33"/>
      <c r="S11" s="33"/>
      <c r="T11" s="33"/>
      <c r="U11" s="33"/>
      <c r="V11" s="33"/>
      <c r="W11" s="33"/>
    </row>
    <row r="12" spans="1:41">
      <c r="B12" s="40" t="s">
        <v>16</v>
      </c>
      <c r="D12" s="34" t="s">
        <v>19</v>
      </c>
      <c r="J12" s="34"/>
      <c r="K12" s="34"/>
      <c r="L12" s="34"/>
      <c r="M12" s="34"/>
      <c r="N12" s="34"/>
      <c r="P12" s="33"/>
      <c r="Q12" s="33"/>
    </row>
    <row r="13" spans="1:41">
      <c r="B13" s="40"/>
      <c r="I13" s="34"/>
      <c r="J13" s="34" t="s">
        <v>21</v>
      </c>
      <c r="K13" s="34"/>
      <c r="L13" s="34"/>
      <c r="M13" s="34"/>
      <c r="N13" s="34"/>
    </row>
  </sheetData>
  <mergeCells count="8">
    <mergeCell ref="D1:P1"/>
    <mergeCell ref="C2:T2"/>
    <mergeCell ref="U2:W2"/>
    <mergeCell ref="D5:H5"/>
    <mergeCell ref="I5:M5"/>
    <mergeCell ref="N5:P5"/>
    <mergeCell ref="R5:U5"/>
    <mergeCell ref="W5:W6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O14"/>
  <sheetViews>
    <sheetView view="pageBreakPreview" topLeftCell="A4" zoomScaleSheetLayoutView="100" workbookViewId="0">
      <selection activeCell="C18" sqref="C18"/>
    </sheetView>
  </sheetViews>
  <sheetFormatPr defaultRowHeight="12.75"/>
  <cols>
    <col min="1" max="1" width="3.140625" bestFit="1" customWidth="1"/>
    <col min="2" max="2" width="22.140625" customWidth="1"/>
    <col min="3" max="3" width="9" bestFit="1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10.140625" bestFit="1" customWidth="1"/>
    <col min="18" max="18" width="4.5703125" customWidth="1"/>
    <col min="19" max="19" width="5.140625" customWidth="1"/>
    <col min="20" max="20" width="6.42578125" customWidth="1"/>
    <col min="21" max="21" width="5.7109375" customWidth="1"/>
    <col min="22" max="22" width="7.140625" customWidth="1"/>
    <col min="23" max="23" width="6.42578125" customWidth="1"/>
    <col min="26" max="26" width="12.7109375" bestFit="1" customWidth="1"/>
    <col min="28" max="28" width="12.7109375" bestFit="1" customWidth="1"/>
    <col min="30" max="30" width="12.7109375" bestFit="1" customWidth="1"/>
    <col min="33" max="33" width="9.140625" style="4"/>
  </cols>
  <sheetData>
    <row r="1" spans="1:41" ht="22.5">
      <c r="A1" s="1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176"/>
      <c r="R1" s="6"/>
      <c r="S1" s="6"/>
      <c r="T1" s="6"/>
      <c r="U1" s="7"/>
      <c r="V1" s="7"/>
      <c r="W1" s="1"/>
      <c r="X1" s="1"/>
      <c r="Y1" s="4"/>
      <c r="Z1" s="4"/>
      <c r="AA1" s="4"/>
      <c r="AB1" s="4"/>
      <c r="AC1" s="4"/>
      <c r="AD1" s="4"/>
      <c r="AE1" s="4"/>
      <c r="AF1" s="4"/>
    </row>
    <row r="2" spans="1:41" ht="75" customHeight="1">
      <c r="A2" s="7"/>
      <c r="B2" s="7"/>
      <c r="C2" s="300" t="s">
        <v>99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2" t="s">
        <v>101</v>
      </c>
      <c r="V2" s="303"/>
      <c r="W2" s="303"/>
      <c r="X2" s="7"/>
      <c r="Y2" s="7"/>
      <c r="Z2" s="7"/>
      <c r="AA2" s="7"/>
      <c r="AB2" s="7"/>
      <c r="AC2" s="7"/>
      <c r="AD2" s="7"/>
      <c r="AE2" s="7"/>
      <c r="AF2" s="7"/>
      <c r="AG2" s="5"/>
    </row>
    <row r="3" spans="1:41" ht="15.75">
      <c r="A3" s="37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O3" s="39"/>
      <c r="P3" s="33"/>
      <c r="Q3" s="33"/>
      <c r="R3" s="33"/>
      <c r="S3" s="36"/>
      <c r="U3" s="1"/>
      <c r="V3" s="38" t="s">
        <v>26</v>
      </c>
      <c r="W3" s="1"/>
      <c r="X3" s="8"/>
      <c r="Y3" s="8"/>
      <c r="Z3" s="10"/>
      <c r="AA3" s="8"/>
      <c r="AB3" s="8"/>
      <c r="AC3" s="8"/>
      <c r="AD3" s="8"/>
      <c r="AE3" s="8"/>
      <c r="AF3" s="8"/>
      <c r="AG3" s="5"/>
    </row>
    <row r="4" spans="1:41" ht="16.5" thickBot="1">
      <c r="A4" s="37"/>
      <c r="B4" s="1"/>
      <c r="C4" s="1"/>
      <c r="D4" s="37"/>
      <c r="E4" s="37"/>
      <c r="F4" s="37"/>
      <c r="G4" s="37"/>
      <c r="H4" s="37"/>
      <c r="I4" s="1"/>
      <c r="J4" s="37"/>
      <c r="K4" s="38"/>
      <c r="L4" s="39"/>
      <c r="M4" s="39"/>
      <c r="N4" s="39"/>
      <c r="O4" s="39"/>
      <c r="P4" s="33"/>
      <c r="Q4" s="33"/>
      <c r="R4" s="33"/>
      <c r="S4" s="36"/>
      <c r="T4" s="1"/>
      <c r="U4" s="1"/>
      <c r="W4" s="1"/>
      <c r="X4" s="8"/>
      <c r="Y4" s="8"/>
      <c r="Z4" s="10"/>
      <c r="AA4" s="8"/>
      <c r="AB4" s="8"/>
      <c r="AC4" s="8"/>
      <c r="AD4" s="8"/>
      <c r="AE4" s="8"/>
      <c r="AF4" s="8"/>
      <c r="AG4" s="5"/>
    </row>
    <row r="5" spans="1:41" ht="15.75" thickBot="1">
      <c r="A5" s="12"/>
      <c r="B5" s="13"/>
      <c r="C5" s="14"/>
      <c r="D5" s="304" t="s">
        <v>1</v>
      </c>
      <c r="E5" s="305"/>
      <c r="F5" s="305"/>
      <c r="G5" s="305"/>
      <c r="H5" s="306"/>
      <c r="I5" s="305" t="s">
        <v>0</v>
      </c>
      <c r="J5" s="305"/>
      <c r="K5" s="305"/>
      <c r="L5" s="305"/>
      <c r="M5" s="305"/>
      <c r="N5" s="304" t="s">
        <v>2</v>
      </c>
      <c r="O5" s="305"/>
      <c r="P5" s="306"/>
      <c r="Q5" s="175" t="s">
        <v>62</v>
      </c>
      <c r="R5" s="307" t="s">
        <v>3</v>
      </c>
      <c r="S5" s="308"/>
      <c r="T5" s="308"/>
      <c r="U5" s="309"/>
      <c r="V5" s="15"/>
      <c r="W5" s="310" t="s">
        <v>4</v>
      </c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</row>
    <row r="6" spans="1:41" ht="30.75" thickBot="1">
      <c r="A6" s="20" t="s">
        <v>5</v>
      </c>
      <c r="B6" s="21" t="s">
        <v>6</v>
      </c>
      <c r="C6" s="20" t="s">
        <v>17</v>
      </c>
      <c r="D6" s="18">
        <v>1</v>
      </c>
      <c r="E6" s="19">
        <v>2</v>
      </c>
      <c r="F6" s="19">
        <v>3</v>
      </c>
      <c r="G6" s="22">
        <v>4</v>
      </c>
      <c r="H6" s="23" t="s">
        <v>7</v>
      </c>
      <c r="I6" s="24">
        <v>5</v>
      </c>
      <c r="J6" s="25">
        <v>6</v>
      </c>
      <c r="K6" s="25">
        <v>7</v>
      </c>
      <c r="L6" s="26">
        <v>8</v>
      </c>
      <c r="M6" s="27" t="s">
        <v>7</v>
      </c>
      <c r="N6" s="18">
        <v>9</v>
      </c>
      <c r="O6" s="22">
        <v>10</v>
      </c>
      <c r="P6" s="28" t="s">
        <v>7</v>
      </c>
      <c r="Q6" s="193">
        <v>11</v>
      </c>
      <c r="R6" s="18" t="s">
        <v>8</v>
      </c>
      <c r="S6" s="19" t="s">
        <v>9</v>
      </c>
      <c r="T6" s="29" t="s">
        <v>20</v>
      </c>
      <c r="U6" s="30" t="s">
        <v>18</v>
      </c>
      <c r="V6" s="31" t="s">
        <v>10</v>
      </c>
      <c r="W6" s="311"/>
      <c r="X6" s="16"/>
      <c r="Y6" s="16"/>
      <c r="Z6" s="16" t="s">
        <v>11</v>
      </c>
      <c r="AA6" s="17"/>
      <c r="AB6" s="16" t="s">
        <v>12</v>
      </c>
      <c r="AC6" s="17"/>
      <c r="AD6" s="16" t="s">
        <v>13</v>
      </c>
      <c r="AE6" s="17"/>
      <c r="AF6" s="16" t="s">
        <v>14</v>
      </c>
      <c r="AG6" s="16"/>
      <c r="AH6" s="16"/>
      <c r="AI6" s="16"/>
      <c r="AJ6" s="16"/>
      <c r="AK6" s="16"/>
      <c r="AL6" s="16"/>
      <c r="AM6" s="16"/>
      <c r="AN6" s="16"/>
      <c r="AO6" s="16"/>
    </row>
    <row r="7" spans="1:41" s="91" customFormat="1" ht="45">
      <c r="A7" s="76">
        <v>1</v>
      </c>
      <c r="B7" s="241" t="s">
        <v>75</v>
      </c>
      <c r="C7" s="242" t="s">
        <v>28</v>
      </c>
      <c r="D7" s="110">
        <v>8.1</v>
      </c>
      <c r="E7" s="111">
        <v>7.8</v>
      </c>
      <c r="F7" s="111">
        <v>8.4</v>
      </c>
      <c r="G7" s="112">
        <v>7.9</v>
      </c>
      <c r="H7" s="102">
        <f>(D7+E7+F7+G7-Z7-AB7)/2</f>
        <v>7.9999999999999973</v>
      </c>
      <c r="I7" s="80">
        <v>8.6999999999999993</v>
      </c>
      <c r="J7" s="81">
        <v>8.1999999999999993</v>
      </c>
      <c r="K7" s="81">
        <v>8.1999999999999993</v>
      </c>
      <c r="L7" s="82">
        <v>8</v>
      </c>
      <c r="M7" s="63">
        <f>(I7+J7+K7+L7-AD7-AF7)/2</f>
        <v>8.1999999999999975</v>
      </c>
      <c r="N7" s="80">
        <v>4.3</v>
      </c>
      <c r="O7" s="83"/>
      <c r="P7" s="47">
        <f>(N7)/2</f>
        <v>2.15</v>
      </c>
      <c r="Q7" s="47">
        <v>0.2</v>
      </c>
      <c r="R7" s="80"/>
      <c r="S7" s="81"/>
      <c r="T7" s="82"/>
      <c r="U7" s="64">
        <f>R7/2+S7+T7</f>
        <v>0</v>
      </c>
      <c r="V7" s="85">
        <f>H7+M7+P7+Q7-U7</f>
        <v>18.549999999999994</v>
      </c>
      <c r="W7" s="88">
        <f>RANK(V7,$V$7:$V$9,0)</f>
        <v>1</v>
      </c>
      <c r="X7" s="17"/>
      <c r="Y7" s="17"/>
      <c r="Z7" s="17">
        <f>MIN(D7,E7,F7,G7)</f>
        <v>7.8</v>
      </c>
      <c r="AA7" s="17"/>
      <c r="AB7" s="17">
        <f>MAX(D7,E7,F7,G7)</f>
        <v>8.4</v>
      </c>
      <c r="AC7" s="17"/>
      <c r="AD7" s="17">
        <f>MIN(I7,J7,K7,L7)</f>
        <v>8</v>
      </c>
      <c r="AE7" s="17"/>
      <c r="AF7" s="17">
        <f>MAX(I7,J7,K7,L7)</f>
        <v>8.6999999999999993</v>
      </c>
      <c r="AG7" s="17"/>
      <c r="AH7" s="17"/>
      <c r="AI7" s="17"/>
      <c r="AJ7" s="17"/>
      <c r="AK7" s="17"/>
      <c r="AL7" s="17"/>
      <c r="AM7" s="17"/>
      <c r="AN7" s="17"/>
      <c r="AO7" s="17"/>
    </row>
    <row r="8" spans="1:41" s="91" customFormat="1" ht="48.75" customHeight="1">
      <c r="A8" s="62">
        <v>2</v>
      </c>
      <c r="B8" s="243" t="s">
        <v>76</v>
      </c>
      <c r="C8" s="244" t="s">
        <v>31</v>
      </c>
      <c r="D8" s="94">
        <v>7.7</v>
      </c>
      <c r="E8" s="95">
        <v>7.5</v>
      </c>
      <c r="F8" s="95">
        <v>7.8</v>
      </c>
      <c r="G8" s="96">
        <v>7.5</v>
      </c>
      <c r="H8" s="50">
        <f>(D8+E8+F8+G8-Z8-AB8)/2</f>
        <v>7.6</v>
      </c>
      <c r="I8" s="57">
        <v>8.4</v>
      </c>
      <c r="J8" s="58">
        <v>8.3000000000000007</v>
      </c>
      <c r="K8" s="58">
        <v>8</v>
      </c>
      <c r="L8" s="59">
        <v>7.9</v>
      </c>
      <c r="M8" s="52">
        <f>(I8+J8+K8+L8-AD8-AF8)/2</f>
        <v>8.1500000000000021</v>
      </c>
      <c r="N8" s="57">
        <v>3.5</v>
      </c>
      <c r="O8" s="60"/>
      <c r="P8" s="45">
        <f>(N8)/2</f>
        <v>1.75</v>
      </c>
      <c r="Q8" s="209">
        <v>0.2</v>
      </c>
      <c r="R8" s="57"/>
      <c r="S8" s="58"/>
      <c r="T8" s="59"/>
      <c r="U8" s="53">
        <f>R8/2+S8+T8</f>
        <v>0</v>
      </c>
      <c r="V8" s="86">
        <f>H8+M8+P8+Q8-U8</f>
        <v>17.7</v>
      </c>
      <c r="W8" s="89">
        <f>RANK(V8,$V$7:$V$9,0)</f>
        <v>3</v>
      </c>
      <c r="X8" s="17"/>
      <c r="Y8" s="17"/>
      <c r="Z8" s="17">
        <f>MIN(D8,E8,F8,G8)</f>
        <v>7.5</v>
      </c>
      <c r="AA8" s="17"/>
      <c r="AB8" s="17">
        <f>MAX(D8,E8,F8,G8)</f>
        <v>7.8</v>
      </c>
      <c r="AC8" s="17"/>
      <c r="AD8" s="17">
        <f>MIN(I8,J8,K8,L8)</f>
        <v>7.9</v>
      </c>
      <c r="AE8" s="17"/>
      <c r="AF8" s="17">
        <f>MAX(I8,J8,K8,L8)</f>
        <v>8.4</v>
      </c>
      <c r="AG8" s="17"/>
      <c r="AH8" s="17"/>
      <c r="AI8" s="17"/>
      <c r="AJ8" s="17"/>
      <c r="AK8" s="17"/>
      <c r="AL8" s="17"/>
      <c r="AM8" s="17"/>
      <c r="AN8" s="17"/>
      <c r="AO8" s="17"/>
    </row>
    <row r="9" spans="1:41" s="91" customFormat="1" ht="45.75" thickBot="1">
      <c r="A9" s="84">
        <v>3</v>
      </c>
      <c r="B9" s="262" t="s">
        <v>63</v>
      </c>
      <c r="C9" s="211" t="s">
        <v>29</v>
      </c>
      <c r="D9" s="97">
        <v>7.8</v>
      </c>
      <c r="E9" s="98">
        <v>8</v>
      </c>
      <c r="F9" s="98">
        <v>8.1</v>
      </c>
      <c r="G9" s="99">
        <v>7.8</v>
      </c>
      <c r="H9" s="66">
        <f>(D9+E9+F9+G9-Z9-AB9)/2</f>
        <v>7.8999999999999995</v>
      </c>
      <c r="I9" s="73">
        <v>8.6</v>
      </c>
      <c r="J9" s="74">
        <v>8.1999999999999993</v>
      </c>
      <c r="K9" s="74">
        <v>8.1999999999999993</v>
      </c>
      <c r="L9" s="75">
        <v>7.8</v>
      </c>
      <c r="M9" s="67">
        <f>(I9+J9+K9+L9-AD9-AF9)/2</f>
        <v>8.1999999999999993</v>
      </c>
      <c r="N9" s="73">
        <v>2.8</v>
      </c>
      <c r="O9" s="48"/>
      <c r="P9" s="46">
        <f>(N9)/2</f>
        <v>1.4</v>
      </c>
      <c r="Q9" s="46">
        <v>0.3</v>
      </c>
      <c r="R9" s="73"/>
      <c r="S9" s="74"/>
      <c r="T9" s="75"/>
      <c r="U9" s="68">
        <f>R9/2+S9+T9</f>
        <v>0</v>
      </c>
      <c r="V9" s="87">
        <f>H9+M9+P9+Q9-U9</f>
        <v>17.799999999999997</v>
      </c>
      <c r="W9" s="90">
        <f>RANK(V9,$V$7:$V$9,0)</f>
        <v>2</v>
      </c>
      <c r="X9" s="17"/>
      <c r="Y9" s="17"/>
      <c r="Z9" s="17">
        <f>MIN(D9,E9,F9,G9)</f>
        <v>7.8</v>
      </c>
      <c r="AA9" s="17"/>
      <c r="AB9" s="17">
        <f>MAX(D9,E9,F9,G9)</f>
        <v>8.1</v>
      </c>
      <c r="AC9" s="17"/>
      <c r="AD9" s="17">
        <f>MIN(I9,J9,K9,L9)</f>
        <v>7.8</v>
      </c>
      <c r="AE9" s="17"/>
      <c r="AF9" s="17">
        <f>MAX(I9,J9,K9,L9)</f>
        <v>8.6</v>
      </c>
      <c r="AG9" s="17"/>
      <c r="AH9" s="17"/>
      <c r="AI9" s="17"/>
      <c r="AJ9" s="17"/>
      <c r="AK9" s="17"/>
      <c r="AL9" s="17"/>
      <c r="AM9" s="17"/>
      <c r="AN9" s="17"/>
      <c r="AO9" s="17"/>
    </row>
    <row r="10" spans="1:41" ht="15">
      <c r="A10" s="35"/>
      <c r="R10" s="35"/>
      <c r="S10" s="35"/>
      <c r="T10" s="35"/>
      <c r="U10" s="35"/>
      <c r="V10" s="35"/>
      <c r="W10" s="35"/>
      <c r="X10" s="9"/>
      <c r="Y10" s="9"/>
      <c r="Z10" s="9"/>
      <c r="AA10" s="9"/>
      <c r="AB10" s="9"/>
      <c r="AC10" s="9"/>
      <c r="AD10" s="9"/>
      <c r="AE10" s="9"/>
      <c r="AF10" s="9"/>
      <c r="AG10" s="11"/>
    </row>
    <row r="11" spans="1:41" ht="14.25">
      <c r="A11" s="33"/>
      <c r="B11" s="40" t="s">
        <v>15</v>
      </c>
      <c r="C11" s="2"/>
      <c r="D11" s="34" t="s">
        <v>27</v>
      </c>
      <c r="E11" s="2"/>
      <c r="F11" s="2"/>
      <c r="G11" s="2"/>
      <c r="H11" s="2"/>
      <c r="J11" s="34"/>
      <c r="K11" s="34"/>
      <c r="L11" s="34"/>
      <c r="M11" s="34"/>
      <c r="N11" s="38"/>
      <c r="O11" s="2"/>
      <c r="R11" s="33"/>
      <c r="S11" s="33"/>
      <c r="T11" s="33"/>
      <c r="U11" s="33"/>
      <c r="V11" s="33"/>
      <c r="W11" s="33"/>
    </row>
    <row r="12" spans="1:41" ht="14.25">
      <c r="A12" s="33"/>
      <c r="B12" s="40"/>
      <c r="C12" s="2"/>
      <c r="D12" s="34"/>
      <c r="E12" s="2"/>
      <c r="F12" s="2"/>
      <c r="G12" s="2"/>
      <c r="H12" s="2"/>
      <c r="J12" s="34" t="s">
        <v>21</v>
      </c>
      <c r="K12" s="34"/>
      <c r="L12" s="34"/>
      <c r="M12" s="38"/>
      <c r="N12" s="38"/>
      <c r="O12" s="2"/>
      <c r="R12" s="33"/>
      <c r="S12" s="33"/>
      <c r="T12" s="33"/>
      <c r="U12" s="33"/>
      <c r="V12" s="33"/>
      <c r="W12" s="33"/>
    </row>
    <row r="13" spans="1:41">
      <c r="B13" s="40" t="s">
        <v>16</v>
      </c>
      <c r="D13" s="34" t="s">
        <v>19</v>
      </c>
      <c r="J13" s="34"/>
      <c r="K13" s="34"/>
      <c r="L13" s="34"/>
      <c r="M13" s="34"/>
      <c r="N13" s="34"/>
      <c r="P13" s="33"/>
      <c r="Q13" s="33"/>
    </row>
    <row r="14" spans="1:41">
      <c r="B14" s="40"/>
      <c r="I14" s="34"/>
      <c r="J14" s="34" t="s">
        <v>21</v>
      </c>
      <c r="K14" s="34"/>
      <c r="L14" s="34"/>
      <c r="M14" s="34"/>
      <c r="N14" s="34"/>
    </row>
  </sheetData>
  <mergeCells count="8">
    <mergeCell ref="D1:P1"/>
    <mergeCell ref="C2:T2"/>
    <mergeCell ref="U2:W2"/>
    <mergeCell ref="D5:H5"/>
    <mergeCell ref="I5:M5"/>
    <mergeCell ref="N5:P5"/>
    <mergeCell ref="R5:U5"/>
    <mergeCell ref="W5:W6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O14"/>
  <sheetViews>
    <sheetView view="pageBreakPreview" topLeftCell="A6" zoomScaleSheetLayoutView="100" workbookViewId="0">
      <selection activeCell="F18" sqref="F18"/>
    </sheetView>
  </sheetViews>
  <sheetFormatPr defaultRowHeight="12.75"/>
  <cols>
    <col min="1" max="1" width="3.140625" bestFit="1" customWidth="1"/>
    <col min="2" max="2" width="24.42578125" customWidth="1"/>
    <col min="3" max="3" width="6.7109375" bestFit="1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10.140625" bestFit="1" customWidth="1"/>
    <col min="18" max="18" width="4.5703125" customWidth="1"/>
    <col min="19" max="19" width="5.140625" customWidth="1"/>
    <col min="20" max="20" width="6.42578125" customWidth="1"/>
    <col min="21" max="21" width="5.7109375" customWidth="1"/>
    <col min="22" max="22" width="7.140625" customWidth="1"/>
    <col min="23" max="23" width="6.42578125" customWidth="1"/>
    <col min="26" max="26" width="12.7109375" bestFit="1" customWidth="1"/>
    <col min="28" max="28" width="12.7109375" bestFit="1" customWidth="1"/>
    <col min="30" max="30" width="12.7109375" bestFit="1" customWidth="1"/>
    <col min="33" max="33" width="9.140625" style="4"/>
  </cols>
  <sheetData>
    <row r="1" spans="1:41" ht="22.5">
      <c r="A1" s="1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176"/>
      <c r="R1" s="6"/>
      <c r="S1" s="6"/>
      <c r="T1" s="6"/>
      <c r="U1" s="7"/>
      <c r="V1" s="7"/>
      <c r="W1" s="1"/>
      <c r="X1" s="1"/>
      <c r="Y1" s="4"/>
      <c r="Z1" s="4"/>
      <c r="AA1" s="4"/>
      <c r="AB1" s="4"/>
      <c r="AC1" s="4"/>
      <c r="AD1" s="4"/>
      <c r="AE1" s="4"/>
      <c r="AF1" s="4"/>
    </row>
    <row r="2" spans="1:41" ht="75" customHeight="1">
      <c r="A2" s="7"/>
      <c r="B2" s="7"/>
      <c r="C2" s="300" t="s">
        <v>99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0"/>
      <c r="U2" s="302" t="s">
        <v>101</v>
      </c>
      <c r="V2" s="303"/>
      <c r="W2" s="303"/>
      <c r="X2" s="7"/>
      <c r="Y2" s="7"/>
      <c r="Z2" s="7"/>
      <c r="AA2" s="7"/>
      <c r="AB2" s="7"/>
      <c r="AC2" s="7"/>
      <c r="AD2" s="7"/>
      <c r="AE2" s="7"/>
      <c r="AF2" s="7"/>
      <c r="AG2" s="5"/>
    </row>
    <row r="3" spans="1:41" ht="15.75">
      <c r="A3" s="37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O3" s="39"/>
      <c r="P3" s="33"/>
      <c r="Q3" s="33"/>
      <c r="R3" s="33"/>
      <c r="S3" s="36"/>
      <c r="U3" s="1"/>
      <c r="V3" s="38" t="s">
        <v>32</v>
      </c>
      <c r="W3" s="1"/>
      <c r="X3" s="8"/>
      <c r="Y3" s="8"/>
      <c r="Z3" s="10"/>
      <c r="AA3" s="8"/>
      <c r="AB3" s="8"/>
      <c r="AC3" s="8"/>
      <c r="AD3" s="8"/>
      <c r="AE3" s="8"/>
      <c r="AF3" s="8"/>
      <c r="AG3" s="5"/>
    </row>
    <row r="4" spans="1:41" ht="16.5" thickBot="1">
      <c r="A4" s="37"/>
      <c r="B4" s="1"/>
      <c r="C4" s="1"/>
      <c r="D4" s="37"/>
      <c r="E4" s="37"/>
      <c r="F4" s="37"/>
      <c r="G4" s="37"/>
      <c r="H4" s="37"/>
      <c r="I4" s="1"/>
      <c r="J4" s="37"/>
      <c r="K4" s="38"/>
      <c r="L4" s="39"/>
      <c r="M4" s="39"/>
      <c r="N4" s="39"/>
      <c r="O4" s="39"/>
      <c r="P4" s="33"/>
      <c r="Q4" s="33"/>
      <c r="R4" s="33"/>
      <c r="S4" s="36"/>
      <c r="T4" s="1"/>
      <c r="U4" s="1"/>
      <c r="W4" s="1"/>
      <c r="X4" s="8"/>
      <c r="Y4" s="8"/>
      <c r="Z4" s="10"/>
      <c r="AA4" s="8"/>
      <c r="AB4" s="8"/>
      <c r="AC4" s="8"/>
      <c r="AD4" s="8"/>
      <c r="AE4" s="8"/>
      <c r="AF4" s="8"/>
      <c r="AG4" s="5"/>
    </row>
    <row r="5" spans="1:41" ht="15.75" thickBot="1">
      <c r="A5" s="12"/>
      <c r="B5" s="13"/>
      <c r="C5" s="14"/>
      <c r="D5" s="304" t="s">
        <v>1</v>
      </c>
      <c r="E5" s="305"/>
      <c r="F5" s="305"/>
      <c r="G5" s="305"/>
      <c r="H5" s="306"/>
      <c r="I5" s="305" t="s">
        <v>0</v>
      </c>
      <c r="J5" s="305"/>
      <c r="K5" s="305"/>
      <c r="L5" s="305"/>
      <c r="M5" s="305"/>
      <c r="N5" s="304" t="s">
        <v>2</v>
      </c>
      <c r="O5" s="305"/>
      <c r="P5" s="306"/>
      <c r="Q5" s="175" t="s">
        <v>62</v>
      </c>
      <c r="R5" s="307" t="s">
        <v>3</v>
      </c>
      <c r="S5" s="308"/>
      <c r="T5" s="308"/>
      <c r="U5" s="309"/>
      <c r="V5" s="15"/>
      <c r="W5" s="310" t="s">
        <v>4</v>
      </c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</row>
    <row r="6" spans="1:41" ht="30.75" thickBot="1">
      <c r="A6" s="20" t="s">
        <v>5</v>
      </c>
      <c r="B6" s="21" t="s">
        <v>6</v>
      </c>
      <c r="C6" s="20" t="s">
        <v>17</v>
      </c>
      <c r="D6" s="18">
        <v>1</v>
      </c>
      <c r="E6" s="19">
        <v>2</v>
      </c>
      <c r="F6" s="19">
        <v>3</v>
      </c>
      <c r="G6" s="22">
        <v>4</v>
      </c>
      <c r="H6" s="23" t="s">
        <v>7</v>
      </c>
      <c r="I6" s="24">
        <v>5</v>
      </c>
      <c r="J6" s="25">
        <v>6</v>
      </c>
      <c r="K6" s="25">
        <v>7</v>
      </c>
      <c r="L6" s="26">
        <v>8</v>
      </c>
      <c r="M6" s="27" t="s">
        <v>7</v>
      </c>
      <c r="N6" s="18">
        <v>9</v>
      </c>
      <c r="O6" s="22">
        <v>10</v>
      </c>
      <c r="P6" s="28" t="s">
        <v>7</v>
      </c>
      <c r="Q6" s="212">
        <v>11</v>
      </c>
      <c r="R6" s="18" t="s">
        <v>8</v>
      </c>
      <c r="S6" s="19" t="s">
        <v>9</v>
      </c>
      <c r="T6" s="29" t="s">
        <v>20</v>
      </c>
      <c r="U6" s="30" t="s">
        <v>18</v>
      </c>
      <c r="V6" s="31" t="s">
        <v>10</v>
      </c>
      <c r="W6" s="311"/>
      <c r="X6" s="16"/>
      <c r="Y6" s="16"/>
      <c r="Z6" s="16" t="s">
        <v>11</v>
      </c>
      <c r="AA6" s="17"/>
      <c r="AB6" s="16" t="s">
        <v>12</v>
      </c>
      <c r="AC6" s="17"/>
      <c r="AD6" s="16" t="s">
        <v>13</v>
      </c>
      <c r="AE6" s="17"/>
      <c r="AF6" s="16" t="s">
        <v>14</v>
      </c>
      <c r="AG6" s="16"/>
      <c r="AH6" s="16"/>
      <c r="AI6" s="16"/>
      <c r="AJ6" s="16"/>
      <c r="AK6" s="16"/>
      <c r="AL6" s="16"/>
      <c r="AM6" s="16"/>
      <c r="AN6" s="16"/>
      <c r="AO6" s="16"/>
    </row>
    <row r="7" spans="1:41" s="91" customFormat="1" ht="75">
      <c r="A7" s="76">
        <v>1</v>
      </c>
      <c r="B7" s="247" t="s">
        <v>77</v>
      </c>
      <c r="C7" s="248" t="s">
        <v>28</v>
      </c>
      <c r="D7" s="110">
        <v>9.1</v>
      </c>
      <c r="E7" s="111">
        <v>9</v>
      </c>
      <c r="F7" s="111">
        <v>8.6</v>
      </c>
      <c r="G7" s="112">
        <v>8.1999999999999993</v>
      </c>
      <c r="H7" s="102">
        <f>(D7+E7+F7+G7-Z7-AB7)/2</f>
        <v>8.8000000000000043</v>
      </c>
      <c r="I7" s="80">
        <v>8.9</v>
      </c>
      <c r="J7" s="81">
        <v>9.1999999999999993</v>
      </c>
      <c r="K7" s="81">
        <v>8.8000000000000007</v>
      </c>
      <c r="L7" s="82">
        <v>8.3000000000000007</v>
      </c>
      <c r="M7" s="63">
        <f>(I7+J7+K7+L7-AD7-AF7)/2</f>
        <v>8.8500000000000014</v>
      </c>
      <c r="N7" s="80">
        <v>4.3</v>
      </c>
      <c r="O7" s="83"/>
      <c r="P7" s="47">
        <f>(N7)/2</f>
        <v>2.15</v>
      </c>
      <c r="Q7" s="195">
        <v>0.3</v>
      </c>
      <c r="R7" s="80"/>
      <c r="S7" s="81"/>
      <c r="T7" s="82"/>
      <c r="U7" s="64">
        <f>R7/2+S7+T7</f>
        <v>0</v>
      </c>
      <c r="V7" s="85">
        <f>H7+M7+P7+Q7-U7</f>
        <v>20.100000000000005</v>
      </c>
      <c r="W7" s="88">
        <f>RANK(V7,$V$7:$V$9,0)</f>
        <v>1</v>
      </c>
      <c r="X7" s="17"/>
      <c r="Y7" s="17"/>
      <c r="Z7" s="17">
        <f>MIN(D7,E7,F7,G7)</f>
        <v>8.1999999999999993</v>
      </c>
      <c r="AA7" s="17"/>
      <c r="AB7" s="17">
        <f>MAX(D7,E7,F7,G7)</f>
        <v>9.1</v>
      </c>
      <c r="AC7" s="17"/>
      <c r="AD7" s="17">
        <f>MIN(I7,J7,K7,L7)</f>
        <v>8.3000000000000007</v>
      </c>
      <c r="AE7" s="17"/>
      <c r="AF7" s="17">
        <f>MAX(I7,J7,K7,L7)</f>
        <v>9.1999999999999993</v>
      </c>
      <c r="AG7" s="17"/>
      <c r="AH7" s="17"/>
      <c r="AI7" s="17"/>
      <c r="AJ7" s="17"/>
      <c r="AK7" s="17"/>
      <c r="AL7" s="17"/>
      <c r="AM7" s="17"/>
      <c r="AN7" s="17"/>
      <c r="AO7" s="17"/>
    </row>
    <row r="8" spans="1:41" s="91" customFormat="1" ht="75">
      <c r="A8" s="246">
        <v>2</v>
      </c>
      <c r="B8" s="249" t="s">
        <v>78</v>
      </c>
      <c r="C8" s="244" t="s">
        <v>31</v>
      </c>
      <c r="D8" s="245">
        <v>8.6</v>
      </c>
      <c r="E8" s="92">
        <v>8.4</v>
      </c>
      <c r="F8" s="92">
        <v>7.9</v>
      </c>
      <c r="G8" s="93">
        <v>7.1</v>
      </c>
      <c r="H8" s="206">
        <f>(D8+E8+F8+G8-Z8-AB8)/2</f>
        <v>8.1499999999999986</v>
      </c>
      <c r="I8" s="251">
        <v>9.1999999999999993</v>
      </c>
      <c r="J8" s="252">
        <v>8.6</v>
      </c>
      <c r="K8" s="252">
        <v>7.7</v>
      </c>
      <c r="L8" s="253">
        <v>7.7</v>
      </c>
      <c r="M8" s="207">
        <f>(I8+J8+K8+L8-AD8-AF8)/2</f>
        <v>8.1499999999999986</v>
      </c>
      <c r="N8" s="251">
        <v>2.5</v>
      </c>
      <c r="O8" s="254"/>
      <c r="P8" s="255">
        <f>(N8)/2</f>
        <v>1.25</v>
      </c>
      <c r="Q8" s="256">
        <v>0.4</v>
      </c>
      <c r="R8" s="251"/>
      <c r="S8" s="252"/>
      <c r="T8" s="253"/>
      <c r="U8" s="257">
        <f>R8/2+S8+T8</f>
        <v>0</v>
      </c>
      <c r="V8" s="258">
        <f>H8+M8+P8+Q8-U8</f>
        <v>17.949999999999996</v>
      </c>
      <c r="W8" s="221">
        <f>RANK(V8,$V$7:$V$9,0)</f>
        <v>2</v>
      </c>
      <c r="X8" s="17"/>
      <c r="Y8" s="17"/>
      <c r="Z8" s="17">
        <f>MIN(D8,E8,F8,G8)</f>
        <v>7.1</v>
      </c>
      <c r="AA8" s="17"/>
      <c r="AB8" s="17">
        <f>MAX(D8,E8,F8,G8)</f>
        <v>8.6</v>
      </c>
      <c r="AC8" s="17"/>
      <c r="AD8" s="17">
        <f>MIN(I8,J8,K8,L8)</f>
        <v>7.7</v>
      </c>
      <c r="AE8" s="17"/>
      <c r="AF8" s="17">
        <f>MAX(I8,J8,K8,L8)</f>
        <v>9.1999999999999993</v>
      </c>
      <c r="AG8" s="17"/>
      <c r="AH8" s="17"/>
      <c r="AI8" s="17"/>
      <c r="AJ8" s="17"/>
      <c r="AK8" s="17"/>
      <c r="AL8" s="17"/>
      <c r="AM8" s="17"/>
      <c r="AN8" s="17"/>
      <c r="AO8" s="17"/>
    </row>
    <row r="9" spans="1:41" s="91" customFormat="1" ht="75.75" thickBot="1">
      <c r="A9" s="177">
        <v>3</v>
      </c>
      <c r="B9" s="210" t="s">
        <v>79</v>
      </c>
      <c r="C9" s="250" t="s">
        <v>29</v>
      </c>
      <c r="D9" s="178">
        <v>7.6</v>
      </c>
      <c r="E9" s="179">
        <v>7.8</v>
      </c>
      <c r="F9" s="179">
        <v>8.1999999999999993</v>
      </c>
      <c r="G9" s="180">
        <v>7.5</v>
      </c>
      <c r="H9" s="181">
        <f>(D9+E9+F9+G9-Z9-AB9)/2</f>
        <v>7.6999999999999993</v>
      </c>
      <c r="I9" s="168">
        <v>9.1999999999999993</v>
      </c>
      <c r="J9" s="169">
        <v>8.5</v>
      </c>
      <c r="K9" s="169">
        <v>8.4</v>
      </c>
      <c r="L9" s="170">
        <v>7.8</v>
      </c>
      <c r="M9" s="182">
        <f>(I9+J9+K9+L9-AD9-AF9)/2</f>
        <v>8.4499999999999993</v>
      </c>
      <c r="N9" s="168">
        <v>2.1</v>
      </c>
      <c r="O9" s="171"/>
      <c r="P9" s="183">
        <f>(N9)/2</f>
        <v>1.05</v>
      </c>
      <c r="Q9" s="196">
        <v>0.3</v>
      </c>
      <c r="R9" s="168"/>
      <c r="S9" s="169"/>
      <c r="T9" s="170"/>
      <c r="U9" s="184">
        <f>R9/2+S9+T9</f>
        <v>0</v>
      </c>
      <c r="V9" s="185">
        <f>H9+M9+P9-U9</f>
        <v>17.2</v>
      </c>
      <c r="W9" s="186">
        <f>RANK(V9,$V$7:$V$9,0)</f>
        <v>3</v>
      </c>
      <c r="X9" s="17"/>
      <c r="Y9" s="17"/>
      <c r="Z9" s="17">
        <f>MIN(D9,E9,F9,G9)</f>
        <v>7.5</v>
      </c>
      <c r="AA9" s="17"/>
      <c r="AB9" s="17">
        <f>MAX(D9,E9,F9,G9)</f>
        <v>8.1999999999999993</v>
      </c>
      <c r="AC9" s="17"/>
      <c r="AD9" s="17">
        <f>MIN(I9,J9,K9,L9)</f>
        <v>7.8</v>
      </c>
      <c r="AE9" s="17"/>
      <c r="AF9" s="17">
        <f>MAX(I9,J9,K9,L9)</f>
        <v>9.1999999999999993</v>
      </c>
      <c r="AG9" s="17"/>
      <c r="AH9" s="17"/>
      <c r="AI9" s="17"/>
      <c r="AJ9" s="17"/>
      <c r="AK9" s="17"/>
      <c r="AL9" s="17"/>
      <c r="AM9" s="17"/>
      <c r="AN9" s="17"/>
      <c r="AO9" s="17"/>
    </row>
    <row r="10" spans="1:41" ht="15">
      <c r="A10" s="35"/>
      <c r="R10" s="35"/>
      <c r="S10" s="35"/>
      <c r="T10" s="35"/>
      <c r="U10" s="35"/>
      <c r="V10" s="35"/>
      <c r="W10" s="35"/>
      <c r="X10" s="9"/>
      <c r="Y10" s="9"/>
      <c r="Z10" s="9"/>
      <c r="AA10" s="9"/>
      <c r="AB10" s="9"/>
      <c r="AC10" s="9"/>
      <c r="AD10" s="9"/>
      <c r="AE10" s="9"/>
      <c r="AF10" s="9"/>
      <c r="AG10" s="11"/>
    </row>
    <row r="11" spans="1:41" ht="14.25">
      <c r="A11" s="33"/>
      <c r="B11" s="40" t="s">
        <v>15</v>
      </c>
      <c r="C11" s="2"/>
      <c r="D11" s="34" t="s">
        <v>27</v>
      </c>
      <c r="E11" s="2"/>
      <c r="F11" s="2"/>
      <c r="G11" s="2"/>
      <c r="H11" s="2"/>
      <c r="J11" s="34"/>
      <c r="K11" s="34"/>
      <c r="L11" s="34"/>
      <c r="M11" s="34"/>
      <c r="N11" s="38"/>
      <c r="O11" s="2"/>
      <c r="R11" s="33"/>
      <c r="S11" s="33"/>
      <c r="T11" s="33"/>
      <c r="U11" s="33"/>
      <c r="V11" s="33"/>
      <c r="W11" s="33"/>
    </row>
    <row r="12" spans="1:41" ht="14.25">
      <c r="A12" s="33"/>
      <c r="B12" s="40"/>
      <c r="C12" s="2"/>
      <c r="D12" s="34"/>
      <c r="E12" s="2"/>
      <c r="F12" s="2"/>
      <c r="G12" s="2"/>
      <c r="H12" s="2"/>
      <c r="J12" s="34" t="s">
        <v>21</v>
      </c>
      <c r="K12" s="34"/>
      <c r="L12" s="34"/>
      <c r="M12" s="38"/>
      <c r="N12" s="38"/>
      <c r="O12" s="2"/>
      <c r="R12" s="33"/>
      <c r="S12" s="33"/>
      <c r="T12" s="33"/>
      <c r="U12" s="33"/>
      <c r="V12" s="33"/>
      <c r="W12" s="33"/>
    </row>
    <row r="13" spans="1:41">
      <c r="B13" s="40" t="s">
        <v>16</v>
      </c>
      <c r="D13" s="34" t="s">
        <v>19</v>
      </c>
      <c r="J13" s="34"/>
      <c r="K13" s="34"/>
      <c r="L13" s="34"/>
      <c r="M13" s="34"/>
      <c r="N13" s="34"/>
      <c r="P13" s="33"/>
      <c r="Q13" s="33"/>
    </row>
    <row r="14" spans="1:41">
      <c r="B14" s="40"/>
      <c r="I14" s="34"/>
      <c r="J14" s="34" t="s">
        <v>21</v>
      </c>
      <c r="K14" s="34"/>
      <c r="L14" s="34"/>
      <c r="M14" s="34"/>
      <c r="N14" s="34"/>
    </row>
  </sheetData>
  <mergeCells count="8">
    <mergeCell ref="D1:P1"/>
    <mergeCell ref="C2:T2"/>
    <mergeCell ref="U2:W2"/>
    <mergeCell ref="D5:H5"/>
    <mergeCell ref="I5:M5"/>
    <mergeCell ref="N5:P5"/>
    <mergeCell ref="R5:U5"/>
    <mergeCell ref="W5:W6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16"/>
  <sheetViews>
    <sheetView view="pageBreakPreview" topLeftCell="A11" zoomScaleSheetLayoutView="100" workbookViewId="0">
      <selection activeCell="C18" sqref="C18"/>
    </sheetView>
  </sheetViews>
  <sheetFormatPr defaultRowHeight="12.75"/>
  <cols>
    <col min="1" max="1" width="3.140625" style="91" bestFit="1" customWidth="1"/>
    <col min="2" max="2" width="24.7109375" customWidth="1"/>
    <col min="3" max="3" width="12.85546875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4.5703125" customWidth="1"/>
    <col min="18" max="18" width="5.140625" customWidth="1"/>
    <col min="19" max="19" width="6.42578125" customWidth="1"/>
    <col min="20" max="20" width="5.7109375" customWidth="1"/>
    <col min="21" max="21" width="7.140625" customWidth="1"/>
    <col min="22" max="22" width="6.42578125" customWidth="1"/>
    <col min="25" max="25" width="12.7109375" bestFit="1" customWidth="1"/>
    <col min="27" max="27" width="12.7109375" bestFit="1" customWidth="1"/>
    <col min="29" max="29" width="12.7109375" bestFit="1" customWidth="1"/>
    <col min="32" max="32" width="9.140625" style="4"/>
  </cols>
  <sheetData>
    <row r="1" spans="1:40" ht="22.5">
      <c r="A1" s="117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6"/>
      <c r="R1" s="6"/>
      <c r="S1" s="6"/>
      <c r="T1" s="7"/>
      <c r="U1" s="7"/>
      <c r="V1" s="1"/>
      <c r="W1" s="1"/>
      <c r="X1" s="4"/>
      <c r="Y1" s="4"/>
      <c r="Z1" s="4"/>
      <c r="AA1" s="4"/>
      <c r="AB1" s="4"/>
      <c r="AC1" s="4"/>
      <c r="AD1" s="4"/>
      <c r="AE1" s="4"/>
    </row>
    <row r="2" spans="1:40" ht="75" customHeight="1">
      <c r="A2" s="118"/>
      <c r="B2" s="7"/>
      <c r="C2" s="300" t="s">
        <v>99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2" t="s">
        <v>101</v>
      </c>
      <c r="U2" s="303"/>
      <c r="V2" s="303"/>
      <c r="W2" s="7"/>
      <c r="X2" s="7"/>
      <c r="Y2" s="7"/>
      <c r="Z2" s="7"/>
      <c r="AA2" s="7"/>
      <c r="AB2" s="7"/>
      <c r="AC2" s="7"/>
      <c r="AD2" s="7"/>
      <c r="AE2" s="7"/>
      <c r="AF2" s="5"/>
    </row>
    <row r="3" spans="1:40" ht="15.75">
      <c r="A3" s="119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P3" s="33"/>
      <c r="Q3" s="38" t="s">
        <v>33</v>
      </c>
      <c r="R3" s="36"/>
      <c r="S3" s="1"/>
      <c r="T3" s="1"/>
      <c r="V3" s="1"/>
      <c r="W3" s="8"/>
      <c r="X3" s="8"/>
      <c r="Y3" s="10"/>
      <c r="Z3" s="8"/>
      <c r="AA3" s="8"/>
      <c r="AB3" s="8"/>
      <c r="AC3" s="8"/>
      <c r="AD3" s="8"/>
      <c r="AE3" s="8"/>
      <c r="AF3" s="5"/>
    </row>
    <row r="4" spans="1:40" ht="16.5" thickBot="1">
      <c r="A4" s="119"/>
      <c r="B4" s="1"/>
      <c r="C4" s="1"/>
      <c r="D4" s="37"/>
      <c r="E4" s="37"/>
      <c r="F4" s="37"/>
      <c r="G4" s="37"/>
      <c r="H4" s="37"/>
      <c r="I4" s="1"/>
      <c r="J4" s="37"/>
      <c r="K4" s="38"/>
      <c r="L4" s="39"/>
      <c r="M4" s="39"/>
      <c r="N4" s="39"/>
      <c r="O4" s="39"/>
      <c r="P4" s="33"/>
      <c r="Q4" s="33"/>
      <c r="R4" s="36"/>
      <c r="S4" s="1"/>
      <c r="T4" s="1"/>
      <c r="V4" s="1"/>
      <c r="W4" s="8"/>
      <c r="X4" s="8"/>
      <c r="Y4" s="10"/>
      <c r="Z4" s="8"/>
      <c r="AA4" s="8"/>
      <c r="AB4" s="8"/>
      <c r="AC4" s="8"/>
      <c r="AD4" s="8"/>
      <c r="AE4" s="8"/>
      <c r="AF4" s="5"/>
    </row>
    <row r="5" spans="1:40" ht="15.75" thickBot="1">
      <c r="A5" s="116"/>
      <c r="B5" s="13"/>
      <c r="C5" s="14"/>
      <c r="D5" s="304" t="s">
        <v>1</v>
      </c>
      <c r="E5" s="305"/>
      <c r="F5" s="305"/>
      <c r="G5" s="305"/>
      <c r="H5" s="306"/>
      <c r="I5" s="305" t="s">
        <v>0</v>
      </c>
      <c r="J5" s="305"/>
      <c r="K5" s="305"/>
      <c r="L5" s="305"/>
      <c r="M5" s="305"/>
      <c r="N5" s="304" t="s">
        <v>2</v>
      </c>
      <c r="O5" s="305"/>
      <c r="P5" s="306"/>
      <c r="Q5" s="307" t="s">
        <v>3</v>
      </c>
      <c r="R5" s="308"/>
      <c r="S5" s="308"/>
      <c r="T5" s="309"/>
      <c r="U5" s="15"/>
      <c r="V5" s="310" t="s">
        <v>4</v>
      </c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</row>
    <row r="6" spans="1:40" ht="30.75" thickBot="1">
      <c r="A6" s="20" t="s">
        <v>5</v>
      </c>
      <c r="B6" s="21" t="s">
        <v>6</v>
      </c>
      <c r="C6" s="20" t="s">
        <v>17</v>
      </c>
      <c r="D6" s="18">
        <v>1</v>
      </c>
      <c r="E6" s="19">
        <v>2</v>
      </c>
      <c r="F6" s="19">
        <v>3</v>
      </c>
      <c r="G6" s="22">
        <v>4</v>
      </c>
      <c r="H6" s="23" t="s">
        <v>7</v>
      </c>
      <c r="I6" s="24">
        <v>5</v>
      </c>
      <c r="J6" s="25">
        <v>6</v>
      </c>
      <c r="K6" s="25">
        <v>7</v>
      </c>
      <c r="L6" s="26">
        <v>8</v>
      </c>
      <c r="M6" s="27" t="s">
        <v>7</v>
      </c>
      <c r="N6" s="18">
        <v>9</v>
      </c>
      <c r="O6" s="22">
        <v>10</v>
      </c>
      <c r="P6" s="28" t="s">
        <v>7</v>
      </c>
      <c r="Q6" s="18" t="s">
        <v>8</v>
      </c>
      <c r="R6" s="19" t="s">
        <v>9</v>
      </c>
      <c r="S6" s="29" t="s">
        <v>20</v>
      </c>
      <c r="T6" s="30" t="s">
        <v>18</v>
      </c>
      <c r="U6" s="31" t="s">
        <v>10</v>
      </c>
      <c r="V6" s="311"/>
      <c r="W6" s="16"/>
      <c r="X6" s="16"/>
      <c r="Y6" s="16" t="s">
        <v>11</v>
      </c>
      <c r="Z6" s="17"/>
      <c r="AA6" s="16" t="s">
        <v>12</v>
      </c>
      <c r="AB6" s="17"/>
      <c r="AC6" s="16" t="s">
        <v>13</v>
      </c>
      <c r="AD6" s="17"/>
      <c r="AE6" s="16" t="s">
        <v>14</v>
      </c>
      <c r="AF6" s="16"/>
      <c r="AG6" s="16"/>
      <c r="AH6" s="16"/>
      <c r="AI6" s="16"/>
      <c r="AJ6" s="16"/>
      <c r="AK6" s="16"/>
      <c r="AL6" s="16"/>
      <c r="AM6" s="16"/>
      <c r="AN6" s="16"/>
    </row>
    <row r="7" spans="1:40" ht="90">
      <c r="A7" s="76">
        <v>1</v>
      </c>
      <c r="B7" s="260" t="s">
        <v>80</v>
      </c>
      <c r="C7" s="261" t="s">
        <v>31</v>
      </c>
      <c r="D7" s="77">
        <v>7.9</v>
      </c>
      <c r="E7" s="78">
        <v>8</v>
      </c>
      <c r="F7" s="78">
        <v>8</v>
      </c>
      <c r="G7" s="79">
        <v>7.7</v>
      </c>
      <c r="H7" s="102">
        <v>8</v>
      </c>
      <c r="I7" s="80">
        <v>8.8000000000000007</v>
      </c>
      <c r="J7" s="81">
        <v>8.1</v>
      </c>
      <c r="K7" s="81">
        <v>8</v>
      </c>
      <c r="L7" s="82">
        <v>7.7</v>
      </c>
      <c r="M7" s="63">
        <f>(I7+J7+K7+L7-AC7-AE7)/2</f>
        <v>8.0500000000000007</v>
      </c>
      <c r="N7" s="80"/>
      <c r="O7" s="83"/>
      <c r="P7" s="47">
        <f>(N7)/2</f>
        <v>0</v>
      </c>
      <c r="Q7" s="113"/>
      <c r="R7" s="114"/>
      <c r="S7" s="115"/>
      <c r="T7" s="64">
        <f>Q7/2+R7+S7</f>
        <v>0</v>
      </c>
      <c r="U7" s="85">
        <f>H7+M7+P7-T7</f>
        <v>16.05</v>
      </c>
      <c r="V7" s="65">
        <f>RANK(U7,$U$7:$U$11,0)</f>
        <v>4</v>
      </c>
      <c r="W7" s="16"/>
      <c r="X7" s="16"/>
      <c r="Y7" s="17">
        <f>MIN(D7,E7,F7,G7)</f>
        <v>7.7</v>
      </c>
      <c r="Z7" s="16"/>
      <c r="AA7" s="17">
        <f>MAX(D7,E7,F7,G7)</f>
        <v>8</v>
      </c>
      <c r="AB7" s="16"/>
      <c r="AC7" s="17">
        <f>MIN(I7,J7,K7,L7)</f>
        <v>7.7</v>
      </c>
      <c r="AD7" s="16"/>
      <c r="AE7" s="17">
        <f>MAX(I7,J7,K7,L7)</f>
        <v>8.8000000000000007</v>
      </c>
      <c r="AF7" s="16"/>
      <c r="AG7" s="16"/>
      <c r="AH7" s="16"/>
      <c r="AI7" s="16"/>
      <c r="AJ7" s="16"/>
      <c r="AK7" s="16"/>
      <c r="AL7" s="16"/>
      <c r="AM7" s="16"/>
      <c r="AN7" s="16"/>
    </row>
    <row r="8" spans="1:40" s="32" customFormat="1" ht="120">
      <c r="A8" s="62">
        <v>2</v>
      </c>
      <c r="B8" s="231" t="s">
        <v>81</v>
      </c>
      <c r="C8" s="232" t="s">
        <v>28</v>
      </c>
      <c r="D8" s="54">
        <v>8.8000000000000007</v>
      </c>
      <c r="E8" s="55">
        <v>8.4</v>
      </c>
      <c r="F8" s="55">
        <v>8.8000000000000007</v>
      </c>
      <c r="G8" s="56">
        <v>8.1</v>
      </c>
      <c r="H8" s="50">
        <f>(D8+E8+F8+G8-Y8-AA8)/2</f>
        <v>8.6</v>
      </c>
      <c r="I8" s="57">
        <v>9.1999999999999993</v>
      </c>
      <c r="J8" s="58">
        <v>8.8000000000000007</v>
      </c>
      <c r="K8" s="58">
        <v>8.6999999999999993</v>
      </c>
      <c r="L8" s="59">
        <v>8.1999999999999993</v>
      </c>
      <c r="M8" s="52">
        <f>(I8+J8+K8+L8-AC8-AE8)/2</f>
        <v>8.75</v>
      </c>
      <c r="N8" s="57"/>
      <c r="O8" s="60"/>
      <c r="P8" s="45">
        <f>(N8)/2</f>
        <v>0</v>
      </c>
      <c r="Q8" s="57"/>
      <c r="R8" s="58"/>
      <c r="S8" s="59"/>
      <c r="T8" s="53">
        <f>Q8/2+R8+S8</f>
        <v>0</v>
      </c>
      <c r="U8" s="86">
        <f>H8+M8+P8-T8</f>
        <v>17.350000000000001</v>
      </c>
      <c r="V8" s="221">
        <f>RANK(U8,$U$7:$U$11,0)</f>
        <v>1</v>
      </c>
      <c r="W8" s="17"/>
      <c r="X8" s="17"/>
      <c r="Y8" s="17">
        <f>MIN(D8,E8,F8,G8)</f>
        <v>8.1</v>
      </c>
      <c r="Z8" s="17"/>
      <c r="AA8" s="17">
        <f>MAX(D8,E8,F8,G8)</f>
        <v>8.8000000000000007</v>
      </c>
      <c r="AB8" s="17"/>
      <c r="AC8" s="17">
        <f>MIN(I8,J8,K8,L8)</f>
        <v>8.1999999999999993</v>
      </c>
      <c r="AD8" s="17"/>
      <c r="AE8" s="17">
        <f>MAX(I8,J8,K8,L8)</f>
        <v>9.1999999999999993</v>
      </c>
      <c r="AF8" s="17"/>
      <c r="AG8" s="17"/>
      <c r="AH8" s="17"/>
      <c r="AI8" s="17"/>
      <c r="AJ8" s="17"/>
      <c r="AK8" s="17"/>
      <c r="AL8" s="17"/>
      <c r="AM8" s="17"/>
      <c r="AN8" s="17"/>
    </row>
    <row r="9" spans="1:40" s="32" customFormat="1" ht="90">
      <c r="A9" s="172">
        <v>3</v>
      </c>
      <c r="B9" s="259" t="s">
        <v>82</v>
      </c>
      <c r="C9" s="232" t="s">
        <v>61</v>
      </c>
      <c r="D9" s="54">
        <v>6.4</v>
      </c>
      <c r="E9" s="55">
        <v>7</v>
      </c>
      <c r="F9" s="55">
        <v>7.5</v>
      </c>
      <c r="G9" s="56">
        <v>6.7</v>
      </c>
      <c r="H9" s="50">
        <f t="shared" ref="H9:H10" si="0">(D9+E9+F9+G9-Y9-AA9)/2</f>
        <v>6.8499999999999979</v>
      </c>
      <c r="I9" s="57">
        <v>9.1</v>
      </c>
      <c r="J9" s="58">
        <v>7.8</v>
      </c>
      <c r="K9" s="58">
        <v>7</v>
      </c>
      <c r="L9" s="59">
        <v>7</v>
      </c>
      <c r="M9" s="52">
        <f>(I9+J9+K9+L9)/4</f>
        <v>7.7249999999999996</v>
      </c>
      <c r="N9" s="57"/>
      <c r="O9" s="60"/>
      <c r="P9" s="45">
        <f t="shared" ref="P9:P10" si="1">(N9)/2</f>
        <v>0</v>
      </c>
      <c r="Q9" s="57"/>
      <c r="R9" s="58"/>
      <c r="S9" s="59"/>
      <c r="T9" s="53">
        <f t="shared" ref="T9:T10" si="2">Q9/2+R9+S9</f>
        <v>0</v>
      </c>
      <c r="U9" s="86">
        <f t="shared" ref="U9:U10" si="3">H9+M9+P9-T9</f>
        <v>14.574999999999998</v>
      </c>
      <c r="V9" s="221">
        <f t="shared" ref="V9:V10" si="4">RANK(U9,$U$7:$U$11,0)</f>
        <v>5</v>
      </c>
      <c r="W9" s="17"/>
      <c r="X9" s="17"/>
      <c r="Y9" s="17">
        <f t="shared" ref="Y9:Y10" si="5">MIN(D9,E9,F9,G9)</f>
        <v>6.4</v>
      </c>
      <c r="Z9" s="17"/>
      <c r="AA9" s="17">
        <f t="shared" ref="AA9:AA10" si="6">MAX(D9,E9,F9,G9)</f>
        <v>7.5</v>
      </c>
      <c r="AB9" s="17"/>
      <c r="AC9" s="17">
        <f t="shared" ref="AC9:AC10" si="7">MIN(I9,J9,K9,L9)</f>
        <v>7</v>
      </c>
      <c r="AD9" s="17"/>
      <c r="AE9" s="17">
        <f t="shared" ref="AE9:AE10" si="8">MAX(I9,J9,K9,L9)</f>
        <v>9.1</v>
      </c>
      <c r="AF9" s="17"/>
      <c r="AG9" s="17"/>
      <c r="AH9" s="17"/>
      <c r="AI9" s="17"/>
      <c r="AJ9" s="17"/>
      <c r="AK9" s="17"/>
      <c r="AL9" s="17"/>
      <c r="AM9" s="17"/>
      <c r="AN9" s="17"/>
    </row>
    <row r="10" spans="1:40" s="32" customFormat="1" ht="90">
      <c r="A10" s="172">
        <v>4</v>
      </c>
      <c r="B10" s="243" t="s">
        <v>83</v>
      </c>
      <c r="C10" s="232" t="s">
        <v>29</v>
      </c>
      <c r="D10" s="54">
        <v>7.3</v>
      </c>
      <c r="E10" s="55">
        <v>8.1</v>
      </c>
      <c r="F10" s="55">
        <v>8.5</v>
      </c>
      <c r="G10" s="56">
        <v>7.8</v>
      </c>
      <c r="H10" s="50">
        <f t="shared" si="0"/>
        <v>7.9499999999999993</v>
      </c>
      <c r="I10" s="57">
        <v>8.5</v>
      </c>
      <c r="J10" s="58">
        <v>8</v>
      </c>
      <c r="K10" s="58">
        <v>8.4</v>
      </c>
      <c r="L10" s="59">
        <v>8.1999999999999993</v>
      </c>
      <c r="M10" s="52">
        <f t="shared" ref="M10" si="9">(I10+J10+K10+L10-AC10-AE10)/2</f>
        <v>8.2999999999999972</v>
      </c>
      <c r="N10" s="57"/>
      <c r="O10" s="60"/>
      <c r="P10" s="45">
        <f t="shared" si="1"/>
        <v>0</v>
      </c>
      <c r="Q10" s="57"/>
      <c r="R10" s="58"/>
      <c r="S10" s="59"/>
      <c r="T10" s="53">
        <f t="shared" si="2"/>
        <v>0</v>
      </c>
      <c r="U10" s="86">
        <f t="shared" si="3"/>
        <v>16.249999999999996</v>
      </c>
      <c r="V10" s="221">
        <f t="shared" si="4"/>
        <v>3</v>
      </c>
      <c r="W10" s="17"/>
      <c r="X10" s="17"/>
      <c r="Y10" s="17">
        <f t="shared" si="5"/>
        <v>7.3</v>
      </c>
      <c r="Z10" s="17"/>
      <c r="AA10" s="17">
        <f t="shared" si="6"/>
        <v>8.5</v>
      </c>
      <c r="AB10" s="17"/>
      <c r="AC10" s="17">
        <f t="shared" si="7"/>
        <v>8</v>
      </c>
      <c r="AD10" s="17"/>
      <c r="AE10" s="17">
        <f t="shared" si="8"/>
        <v>8.5</v>
      </c>
      <c r="AF10" s="17"/>
      <c r="AG10" s="17"/>
      <c r="AH10" s="17"/>
      <c r="AI10" s="17"/>
      <c r="AJ10" s="17"/>
      <c r="AK10" s="17"/>
      <c r="AL10" s="17"/>
      <c r="AM10" s="17"/>
      <c r="AN10" s="17"/>
    </row>
    <row r="11" spans="1:40" s="32" customFormat="1" ht="90.75" thickBot="1">
      <c r="A11" s="84">
        <v>5</v>
      </c>
      <c r="B11" s="262" t="s">
        <v>84</v>
      </c>
      <c r="C11" s="263" t="s">
        <v>31</v>
      </c>
      <c r="D11" s="70">
        <v>8.6</v>
      </c>
      <c r="E11" s="71">
        <v>8.6</v>
      </c>
      <c r="F11" s="71">
        <v>8.1</v>
      </c>
      <c r="G11" s="72">
        <v>7.9</v>
      </c>
      <c r="H11" s="66">
        <f>(D11+E11+F11+G11-Y11-AA11)/2</f>
        <v>8.3499999999999979</v>
      </c>
      <c r="I11" s="73">
        <v>8.6999999999999993</v>
      </c>
      <c r="J11" s="74">
        <v>8.5</v>
      </c>
      <c r="K11" s="74">
        <v>8.1</v>
      </c>
      <c r="L11" s="75">
        <v>7</v>
      </c>
      <c r="M11" s="67">
        <f>(I11+J11+K11+L11-AC11-AE11)/2</f>
        <v>8.2999999999999989</v>
      </c>
      <c r="N11" s="73"/>
      <c r="O11" s="48"/>
      <c r="P11" s="46">
        <f>(N11)/2</f>
        <v>0</v>
      </c>
      <c r="Q11" s="73"/>
      <c r="R11" s="74"/>
      <c r="S11" s="75"/>
      <c r="T11" s="68">
        <f>Q11/2+R11+S11</f>
        <v>0</v>
      </c>
      <c r="U11" s="87">
        <f>H11+M11+P11-T11</f>
        <v>16.649999999999999</v>
      </c>
      <c r="V11" s="90">
        <f>RANK(U11,$U$7:$U$11,0)</f>
        <v>2</v>
      </c>
      <c r="W11" s="17"/>
      <c r="X11" s="17"/>
      <c r="Y11" s="17">
        <f>MIN(D11,E11,F11,G11)</f>
        <v>7.9</v>
      </c>
      <c r="Z11" s="17"/>
      <c r="AA11" s="17">
        <f>MAX(D11,E11,F11,G11)</f>
        <v>8.6</v>
      </c>
      <c r="AB11" s="17"/>
      <c r="AC11" s="17">
        <f>MIN(I11,J11,K11,L11)</f>
        <v>7</v>
      </c>
      <c r="AD11" s="17"/>
      <c r="AE11" s="17">
        <f>MAX(I11,J11,K11,L11)</f>
        <v>8.6999999999999993</v>
      </c>
      <c r="AF11" s="17"/>
      <c r="AG11" s="17"/>
      <c r="AH11" s="17"/>
      <c r="AI11" s="17"/>
      <c r="AJ11" s="17"/>
      <c r="AK11" s="17"/>
      <c r="AL11" s="17"/>
      <c r="AM11" s="17"/>
      <c r="AN11" s="17"/>
    </row>
    <row r="12" spans="1:40" ht="15">
      <c r="A12" s="121"/>
      <c r="Q12" s="35"/>
      <c r="R12" s="35"/>
      <c r="S12" s="35"/>
      <c r="T12" s="35"/>
      <c r="U12" s="35"/>
      <c r="V12" s="35"/>
      <c r="W12" s="9"/>
      <c r="X12" s="9"/>
      <c r="Y12" s="9"/>
      <c r="Z12" s="9"/>
      <c r="AA12" s="9"/>
      <c r="AB12" s="9"/>
      <c r="AC12" s="9"/>
      <c r="AD12" s="9"/>
      <c r="AE12" s="9"/>
      <c r="AF12" s="11"/>
    </row>
    <row r="13" spans="1:40" ht="14.25">
      <c r="A13" s="122"/>
      <c r="B13" s="40" t="s">
        <v>15</v>
      </c>
      <c r="C13" s="2"/>
      <c r="D13" s="34" t="s">
        <v>27</v>
      </c>
      <c r="E13" s="2"/>
      <c r="F13" s="2"/>
      <c r="G13" s="2"/>
      <c r="H13" s="2"/>
      <c r="J13" s="34"/>
      <c r="K13" s="34"/>
      <c r="L13" s="34"/>
      <c r="M13" s="34"/>
      <c r="N13" s="38"/>
      <c r="O13" s="2"/>
      <c r="Q13" s="33"/>
      <c r="R13" s="33"/>
      <c r="S13" s="33"/>
      <c r="T13" s="33"/>
      <c r="U13" s="33"/>
      <c r="V13" s="33"/>
    </row>
    <row r="14" spans="1:40" ht="14.25">
      <c r="A14" s="122"/>
      <c r="B14" s="40"/>
      <c r="C14" s="2"/>
      <c r="D14" s="34"/>
      <c r="E14" s="2"/>
      <c r="F14" s="2"/>
      <c r="G14" s="2"/>
      <c r="H14" s="2"/>
      <c r="J14" s="34" t="s">
        <v>21</v>
      </c>
      <c r="K14" s="34"/>
      <c r="L14" s="34"/>
      <c r="M14" s="38"/>
      <c r="N14" s="38"/>
      <c r="O14" s="2"/>
      <c r="Q14" s="33"/>
      <c r="R14" s="33"/>
      <c r="S14" s="33"/>
      <c r="T14" s="33"/>
      <c r="U14" s="33"/>
      <c r="V14" s="33"/>
    </row>
    <row r="15" spans="1:40">
      <c r="B15" s="40" t="s">
        <v>16</v>
      </c>
      <c r="D15" s="34" t="s">
        <v>19</v>
      </c>
      <c r="J15" s="34"/>
      <c r="K15" s="34"/>
      <c r="L15" s="34"/>
      <c r="M15" s="34"/>
      <c r="N15" s="34"/>
      <c r="P15" s="33"/>
    </row>
    <row r="16" spans="1:40">
      <c r="B16" s="40"/>
      <c r="I16" s="34"/>
      <c r="J16" s="34" t="s">
        <v>21</v>
      </c>
      <c r="K16" s="34"/>
      <c r="L16" s="34"/>
      <c r="M16" s="34"/>
      <c r="N16" s="34"/>
    </row>
  </sheetData>
  <mergeCells count="8">
    <mergeCell ref="D1:P1"/>
    <mergeCell ref="C2:S2"/>
    <mergeCell ref="T2:V2"/>
    <mergeCell ref="D5:H5"/>
    <mergeCell ref="I5:M5"/>
    <mergeCell ref="N5:P5"/>
    <mergeCell ref="Q5:T5"/>
    <mergeCell ref="V5:V6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N13"/>
  <sheetViews>
    <sheetView view="pageBreakPreview" topLeftCell="A7" zoomScaleSheetLayoutView="100" workbookViewId="0">
      <selection activeCell="C16" sqref="C16"/>
    </sheetView>
  </sheetViews>
  <sheetFormatPr defaultRowHeight="12.75"/>
  <cols>
    <col min="1" max="1" width="3.140625" style="91" bestFit="1" customWidth="1"/>
    <col min="2" max="2" width="25.85546875" customWidth="1"/>
    <col min="3" max="3" width="12.85546875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4.5703125" customWidth="1"/>
    <col min="18" max="18" width="5.140625" customWidth="1"/>
    <col min="19" max="19" width="6.42578125" customWidth="1"/>
    <col min="20" max="20" width="5.7109375" customWidth="1"/>
    <col min="21" max="21" width="7.140625" customWidth="1"/>
    <col min="22" max="22" width="6.42578125" customWidth="1"/>
    <col min="25" max="25" width="12.7109375" bestFit="1" customWidth="1"/>
    <col min="27" max="27" width="12.7109375" bestFit="1" customWidth="1"/>
    <col min="29" max="29" width="12.7109375" bestFit="1" customWidth="1"/>
    <col min="32" max="32" width="9.140625" style="4"/>
  </cols>
  <sheetData>
    <row r="1" spans="1:40" ht="22.5">
      <c r="A1" s="117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6"/>
      <c r="R1" s="6"/>
      <c r="S1" s="6"/>
      <c r="T1" s="7"/>
      <c r="U1" s="7"/>
      <c r="V1" s="1"/>
      <c r="W1" s="1"/>
      <c r="X1" s="4"/>
      <c r="Y1" s="4"/>
      <c r="Z1" s="4"/>
      <c r="AA1" s="4"/>
      <c r="AB1" s="4"/>
      <c r="AC1" s="4"/>
      <c r="AD1" s="4"/>
      <c r="AE1" s="4"/>
    </row>
    <row r="2" spans="1:40" ht="75" customHeight="1">
      <c r="A2" s="118"/>
      <c r="B2" s="7"/>
      <c r="C2" s="300" t="s">
        <v>99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2" t="s">
        <v>101</v>
      </c>
      <c r="U2" s="303"/>
      <c r="V2" s="303"/>
      <c r="W2" s="7"/>
      <c r="X2" s="7"/>
      <c r="Y2" s="7"/>
      <c r="Z2" s="7"/>
      <c r="AA2" s="7"/>
      <c r="AB2" s="7"/>
      <c r="AC2" s="7"/>
      <c r="AD2" s="7"/>
      <c r="AE2" s="7"/>
      <c r="AF2" s="5"/>
    </row>
    <row r="3" spans="1:40" ht="16.5" thickBot="1">
      <c r="A3" s="119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P3" s="33"/>
      <c r="Q3" s="38" t="s">
        <v>22</v>
      </c>
      <c r="R3" s="36"/>
      <c r="S3" s="1"/>
      <c r="T3" s="1"/>
      <c r="V3" s="1"/>
      <c r="W3" s="8"/>
      <c r="X3" s="8"/>
      <c r="Y3" s="10"/>
      <c r="Z3" s="8"/>
      <c r="AA3" s="8"/>
      <c r="AB3" s="8"/>
      <c r="AC3" s="8"/>
      <c r="AD3" s="8"/>
      <c r="AE3" s="8"/>
      <c r="AF3" s="5"/>
    </row>
    <row r="4" spans="1:40" ht="15.75" thickBot="1">
      <c r="A4" s="116"/>
      <c r="B4" s="13"/>
      <c r="C4" s="14"/>
      <c r="D4" s="304" t="s">
        <v>1</v>
      </c>
      <c r="E4" s="305"/>
      <c r="F4" s="305"/>
      <c r="G4" s="305"/>
      <c r="H4" s="306"/>
      <c r="I4" s="305" t="s">
        <v>0</v>
      </c>
      <c r="J4" s="305"/>
      <c r="K4" s="305"/>
      <c r="L4" s="305"/>
      <c r="M4" s="305"/>
      <c r="N4" s="304" t="s">
        <v>2</v>
      </c>
      <c r="O4" s="305"/>
      <c r="P4" s="306"/>
      <c r="Q4" s="307" t="s">
        <v>3</v>
      </c>
      <c r="R4" s="308"/>
      <c r="S4" s="308"/>
      <c r="T4" s="309"/>
      <c r="U4" s="15"/>
      <c r="V4" s="310" t="s">
        <v>4</v>
      </c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</row>
    <row r="5" spans="1:40" ht="30.75" thickBot="1">
      <c r="A5" s="20" t="s">
        <v>5</v>
      </c>
      <c r="B5" s="21" t="s">
        <v>6</v>
      </c>
      <c r="C5" s="20" t="s">
        <v>17</v>
      </c>
      <c r="D5" s="18">
        <v>1</v>
      </c>
      <c r="E5" s="19">
        <v>2</v>
      </c>
      <c r="F5" s="19">
        <v>3</v>
      </c>
      <c r="G5" s="22">
        <v>4</v>
      </c>
      <c r="H5" s="23" t="s">
        <v>7</v>
      </c>
      <c r="I5" s="24">
        <v>5</v>
      </c>
      <c r="J5" s="25">
        <v>6</v>
      </c>
      <c r="K5" s="25">
        <v>7</v>
      </c>
      <c r="L5" s="26">
        <v>8</v>
      </c>
      <c r="M5" s="27" t="s">
        <v>7</v>
      </c>
      <c r="N5" s="18">
        <v>9</v>
      </c>
      <c r="O5" s="22">
        <v>10</v>
      </c>
      <c r="P5" s="28" t="s">
        <v>7</v>
      </c>
      <c r="Q5" s="18" t="s">
        <v>8</v>
      </c>
      <c r="R5" s="19" t="s">
        <v>9</v>
      </c>
      <c r="S5" s="29" t="s">
        <v>20</v>
      </c>
      <c r="T5" s="30" t="s">
        <v>18</v>
      </c>
      <c r="U5" s="31" t="s">
        <v>10</v>
      </c>
      <c r="V5" s="311"/>
      <c r="W5" s="16"/>
      <c r="X5" s="16"/>
      <c r="Y5" s="16" t="s">
        <v>11</v>
      </c>
      <c r="Z5" s="17"/>
      <c r="AA5" s="16" t="s">
        <v>12</v>
      </c>
      <c r="AB5" s="17"/>
      <c r="AC5" s="16" t="s">
        <v>13</v>
      </c>
      <c r="AD5" s="17"/>
      <c r="AE5" s="16" t="s">
        <v>14</v>
      </c>
      <c r="AF5" s="16"/>
      <c r="AG5" s="16"/>
      <c r="AH5" s="16"/>
      <c r="AI5" s="16"/>
      <c r="AJ5" s="16"/>
      <c r="AK5" s="16"/>
      <c r="AL5" s="16"/>
      <c r="AM5" s="16"/>
      <c r="AN5" s="16"/>
    </row>
    <row r="6" spans="1:40" ht="102.75">
      <c r="A6" s="76">
        <v>1</v>
      </c>
      <c r="B6" s="328" t="s">
        <v>85</v>
      </c>
      <c r="C6" s="329" t="s">
        <v>28</v>
      </c>
      <c r="D6" s="77">
        <v>7.3</v>
      </c>
      <c r="E6" s="78">
        <v>7</v>
      </c>
      <c r="F6" s="78">
        <v>8.6</v>
      </c>
      <c r="G6" s="79">
        <v>7.7</v>
      </c>
      <c r="H6" s="102">
        <f>(D6+E6+F6+G6-Y6-AA6)/2</f>
        <v>7.4999999999999991</v>
      </c>
      <c r="I6" s="80">
        <v>8</v>
      </c>
      <c r="J6" s="81">
        <v>7.7</v>
      </c>
      <c r="K6" s="81">
        <v>8.1</v>
      </c>
      <c r="L6" s="82">
        <v>7.6</v>
      </c>
      <c r="M6" s="63">
        <f>(I6+J6+K6+L6-AC6-AE6)/2</f>
        <v>7.8499999999999988</v>
      </c>
      <c r="N6" s="80"/>
      <c r="O6" s="83"/>
      <c r="P6" s="47">
        <f>(N6)/2</f>
        <v>0</v>
      </c>
      <c r="Q6" s="113"/>
      <c r="R6" s="114"/>
      <c r="S6" s="115"/>
      <c r="T6" s="64">
        <f>Q6/2+R6+S6</f>
        <v>0</v>
      </c>
      <c r="U6" s="85">
        <f>H6+M6+P6-T6</f>
        <v>15.349999999999998</v>
      </c>
      <c r="V6" s="88">
        <f>RANK(U6,$U$6:$U$8,0)</f>
        <v>3</v>
      </c>
      <c r="W6" s="16"/>
      <c r="X6" s="16"/>
      <c r="Y6" s="17">
        <f>MIN(D6,E6,F6,G6)</f>
        <v>7</v>
      </c>
      <c r="Z6" s="16"/>
      <c r="AA6" s="17">
        <f>MAX(D6,E6,F6,G6)</f>
        <v>8.6</v>
      </c>
      <c r="AB6" s="16"/>
      <c r="AC6" s="17">
        <f>MIN(I6,J6,K6,L6)</f>
        <v>7.6</v>
      </c>
      <c r="AD6" s="16"/>
      <c r="AE6" s="17">
        <f>MAX(I6,J6,K6,L6)</f>
        <v>8.1</v>
      </c>
      <c r="AF6" s="16"/>
      <c r="AG6" s="16"/>
      <c r="AH6" s="16"/>
      <c r="AI6" s="16"/>
      <c r="AJ6" s="16"/>
      <c r="AK6" s="16"/>
      <c r="AL6" s="16"/>
      <c r="AM6" s="16"/>
      <c r="AN6" s="16"/>
    </row>
    <row r="7" spans="1:40" s="32" customFormat="1" ht="102">
      <c r="A7" s="62">
        <v>2</v>
      </c>
      <c r="B7" s="330" t="s">
        <v>86</v>
      </c>
      <c r="C7" s="331" t="s">
        <v>53</v>
      </c>
      <c r="D7" s="54">
        <v>7.5</v>
      </c>
      <c r="E7" s="55">
        <v>7.4</v>
      </c>
      <c r="F7" s="55">
        <v>7.9</v>
      </c>
      <c r="G7" s="56">
        <v>7.5</v>
      </c>
      <c r="H7" s="50">
        <f>(D7+E7+F7+G7-Y7-AA7)/2</f>
        <v>7.4999999999999991</v>
      </c>
      <c r="I7" s="57">
        <v>8.5</v>
      </c>
      <c r="J7" s="58">
        <v>8.3000000000000007</v>
      </c>
      <c r="K7" s="58">
        <v>7.8</v>
      </c>
      <c r="L7" s="59">
        <v>7.3</v>
      </c>
      <c r="M7" s="52">
        <f>(I7+J7+K7+L7-AC7-AE7)/2</f>
        <v>8.0500000000000007</v>
      </c>
      <c r="N7" s="57"/>
      <c r="O7" s="60"/>
      <c r="P7" s="45">
        <f>(N7)/2</f>
        <v>0</v>
      </c>
      <c r="Q7" s="57"/>
      <c r="R7" s="58"/>
      <c r="S7" s="59"/>
      <c r="T7" s="53">
        <f>Q7/2+R7+S7</f>
        <v>0</v>
      </c>
      <c r="U7" s="86">
        <f>H7+M7+P7-T7</f>
        <v>15.55</v>
      </c>
      <c r="V7" s="89">
        <f>RANK(U7,$U$6:$U$8,0)</f>
        <v>2</v>
      </c>
      <c r="W7" s="17"/>
      <c r="X7" s="17"/>
      <c r="Y7" s="17">
        <f>MIN(D7,E7,F7,G7)</f>
        <v>7.4</v>
      </c>
      <c r="Z7" s="17"/>
      <c r="AA7" s="17">
        <f>MAX(D7,E7,F7,G7)</f>
        <v>7.9</v>
      </c>
      <c r="AB7" s="17"/>
      <c r="AC7" s="17">
        <f>MIN(I7,J7,K7,L7)</f>
        <v>7.3</v>
      </c>
      <c r="AD7" s="17"/>
      <c r="AE7" s="17">
        <f>MAX(I7,J7,K7,L7)</f>
        <v>8.5</v>
      </c>
      <c r="AF7" s="17"/>
      <c r="AG7" s="17"/>
      <c r="AH7" s="17"/>
      <c r="AI7" s="17"/>
      <c r="AJ7" s="17"/>
      <c r="AK7" s="17"/>
      <c r="AL7" s="17"/>
      <c r="AM7" s="17"/>
      <c r="AN7" s="17"/>
    </row>
    <row r="8" spans="1:40" s="32" customFormat="1" ht="102.75" thickBot="1">
      <c r="A8" s="84">
        <v>3</v>
      </c>
      <c r="B8" s="332" t="s">
        <v>87</v>
      </c>
      <c r="C8" s="333" t="s">
        <v>31</v>
      </c>
      <c r="D8" s="70">
        <v>8.6</v>
      </c>
      <c r="E8" s="71">
        <v>9</v>
      </c>
      <c r="F8" s="71">
        <v>8.3000000000000007</v>
      </c>
      <c r="G8" s="72">
        <v>8.1</v>
      </c>
      <c r="H8" s="66">
        <f>(D8+E8+F8+G8-Y8-AA8)/2</f>
        <v>8.4499999999999993</v>
      </c>
      <c r="I8" s="73">
        <v>9</v>
      </c>
      <c r="J8" s="74">
        <v>8.5</v>
      </c>
      <c r="K8" s="74">
        <v>8</v>
      </c>
      <c r="L8" s="75">
        <v>8.3000000000000007</v>
      </c>
      <c r="M8" s="67">
        <f>(I8+J8+K8+L8-AC8-AE8)/2</f>
        <v>8.3999999999999986</v>
      </c>
      <c r="N8" s="73"/>
      <c r="O8" s="48"/>
      <c r="P8" s="46">
        <f>(N8)/2</f>
        <v>0</v>
      </c>
      <c r="Q8" s="73"/>
      <c r="R8" s="74"/>
      <c r="S8" s="75"/>
      <c r="T8" s="68">
        <f>Q8/2+R8+S8</f>
        <v>0</v>
      </c>
      <c r="U8" s="87">
        <f>H8+M8+P8-T8</f>
        <v>16.849999999999998</v>
      </c>
      <c r="V8" s="90">
        <f>RANK(U8,$U$6:$U$8,0)</f>
        <v>1</v>
      </c>
      <c r="W8" s="17"/>
      <c r="X8" s="17"/>
      <c r="Y8" s="17">
        <f>MIN(D8,E8,F8,G8)</f>
        <v>8.1</v>
      </c>
      <c r="Z8" s="17"/>
      <c r="AA8" s="17">
        <f>MAX(D8,E8,F8,G8)</f>
        <v>9</v>
      </c>
      <c r="AB8" s="17"/>
      <c r="AC8" s="17">
        <f>MIN(I8,J8,K8,L8)</f>
        <v>8</v>
      </c>
      <c r="AD8" s="17"/>
      <c r="AE8" s="17">
        <f>MAX(I8,J8,K8,L8)</f>
        <v>9</v>
      </c>
      <c r="AF8" s="17"/>
      <c r="AG8" s="17"/>
      <c r="AH8" s="17"/>
      <c r="AI8" s="17"/>
      <c r="AJ8" s="17"/>
      <c r="AK8" s="17"/>
      <c r="AL8" s="17"/>
      <c r="AM8" s="17"/>
      <c r="AN8" s="17"/>
    </row>
    <row r="9" spans="1:40" ht="15">
      <c r="A9" s="121"/>
      <c r="Q9" s="35"/>
      <c r="R9" s="35"/>
      <c r="S9" s="35"/>
      <c r="T9" s="35"/>
      <c r="U9" s="35"/>
      <c r="V9" s="35"/>
      <c r="W9" s="9"/>
      <c r="X9" s="9"/>
      <c r="Y9" s="9"/>
      <c r="Z9" s="9"/>
      <c r="AA9" s="9"/>
      <c r="AB9" s="9"/>
      <c r="AC9" s="9"/>
      <c r="AD9" s="9"/>
      <c r="AE9" s="9"/>
      <c r="AF9" s="11"/>
    </row>
    <row r="10" spans="1:40" ht="14.25">
      <c r="A10" s="122"/>
      <c r="B10" s="40" t="s">
        <v>15</v>
      </c>
      <c r="C10" s="2"/>
      <c r="D10" s="34" t="s">
        <v>27</v>
      </c>
      <c r="E10" s="2"/>
      <c r="F10" s="2"/>
      <c r="G10" s="2"/>
      <c r="H10" s="2"/>
      <c r="J10" s="34"/>
      <c r="K10" s="34"/>
      <c r="L10" s="34"/>
      <c r="M10" s="34"/>
      <c r="N10" s="38"/>
      <c r="O10" s="2"/>
      <c r="Q10" s="33"/>
      <c r="R10" s="33"/>
      <c r="S10" s="33"/>
      <c r="T10" s="33"/>
      <c r="U10" s="33"/>
      <c r="V10" s="33"/>
    </row>
    <row r="11" spans="1:40" ht="14.25">
      <c r="A11" s="122"/>
      <c r="B11" s="40"/>
      <c r="C11" s="2"/>
      <c r="D11" s="34"/>
      <c r="E11" s="2"/>
      <c r="F11" s="2"/>
      <c r="G11" s="2"/>
      <c r="H11" s="2"/>
      <c r="J11" s="34" t="s">
        <v>21</v>
      </c>
      <c r="K11" s="34"/>
      <c r="L11" s="34"/>
      <c r="M11" s="38"/>
      <c r="N11" s="38"/>
      <c r="O11" s="2"/>
      <c r="Q11" s="33"/>
      <c r="R11" s="33"/>
      <c r="S11" s="33"/>
      <c r="T11" s="33"/>
      <c r="U11" s="33"/>
      <c r="V11" s="33"/>
    </row>
    <row r="12" spans="1:40">
      <c r="B12" s="40" t="s">
        <v>16</v>
      </c>
      <c r="D12" s="34" t="s">
        <v>19</v>
      </c>
      <c r="J12" s="34"/>
      <c r="K12" s="34"/>
      <c r="L12" s="34"/>
      <c r="M12" s="34"/>
      <c r="N12" s="34"/>
      <c r="P12" s="33"/>
    </row>
    <row r="13" spans="1:40">
      <c r="B13" s="40"/>
      <c r="I13" s="34"/>
      <c r="J13" s="34" t="s">
        <v>21</v>
      </c>
      <c r="K13" s="34"/>
      <c r="L13" s="34"/>
      <c r="M13" s="34"/>
      <c r="N13" s="34"/>
    </row>
  </sheetData>
  <mergeCells count="8">
    <mergeCell ref="D1:P1"/>
    <mergeCell ref="C2:S2"/>
    <mergeCell ref="T2:V2"/>
    <mergeCell ref="D4:H4"/>
    <mergeCell ref="I4:M4"/>
    <mergeCell ref="N4:P4"/>
    <mergeCell ref="Q4:T4"/>
    <mergeCell ref="V4:V5"/>
  </mergeCells>
  <pageMargins left="0.25" right="0.25" top="0.75" bottom="0.75" header="0.3" footer="0.3"/>
  <pageSetup paperSize="9" scale="9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AN19"/>
  <sheetViews>
    <sheetView view="pageBreakPreview" topLeftCell="A15" zoomScaleSheetLayoutView="100" workbookViewId="0">
      <selection activeCell="J17" sqref="J17"/>
    </sheetView>
  </sheetViews>
  <sheetFormatPr defaultRowHeight="12.75"/>
  <cols>
    <col min="1" max="1" width="3.140625" style="91" bestFit="1" customWidth="1"/>
    <col min="2" max="2" width="25.7109375" bestFit="1" customWidth="1"/>
    <col min="3" max="3" width="10" bestFit="1" customWidth="1"/>
    <col min="4" max="7" width="4.7109375" customWidth="1"/>
    <col min="8" max="8" width="5.140625" customWidth="1"/>
    <col min="9" max="11" width="5.7109375" customWidth="1"/>
    <col min="12" max="12" width="4.28515625" customWidth="1"/>
    <col min="13" max="13" width="4.7109375" customWidth="1"/>
    <col min="14" max="14" width="4.85546875" customWidth="1"/>
    <col min="15" max="15" width="5.28515625" customWidth="1"/>
    <col min="16" max="16" width="5.140625" customWidth="1"/>
    <col min="17" max="17" width="4.5703125" customWidth="1"/>
    <col min="18" max="18" width="5.140625" customWidth="1"/>
    <col min="19" max="19" width="6.42578125" customWidth="1"/>
    <col min="20" max="20" width="5.7109375" customWidth="1"/>
    <col min="21" max="21" width="7.140625" customWidth="1"/>
    <col min="22" max="22" width="6.42578125" customWidth="1"/>
    <col min="25" max="25" width="12.7109375" bestFit="1" customWidth="1"/>
    <col min="27" max="27" width="12.7109375" bestFit="1" customWidth="1"/>
    <col min="29" max="29" width="12.7109375" bestFit="1" customWidth="1"/>
    <col min="32" max="32" width="9.140625" style="4"/>
  </cols>
  <sheetData>
    <row r="1" spans="1:40" ht="22.5">
      <c r="A1" s="117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6"/>
      <c r="R1" s="6"/>
      <c r="S1" s="6"/>
      <c r="T1" s="7"/>
      <c r="U1" s="7"/>
      <c r="V1" s="1"/>
      <c r="W1" s="1"/>
      <c r="X1" s="4"/>
      <c r="Y1" s="4"/>
      <c r="Z1" s="4"/>
      <c r="AA1" s="4"/>
      <c r="AB1" s="4"/>
      <c r="AC1" s="4"/>
      <c r="AD1" s="4"/>
      <c r="AE1" s="4"/>
    </row>
    <row r="2" spans="1:40" ht="67.5" customHeight="1">
      <c r="A2" s="118"/>
      <c r="B2" s="7"/>
      <c r="C2" s="300" t="s">
        <v>99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2" t="s">
        <v>101</v>
      </c>
      <c r="U2" s="303"/>
      <c r="V2" s="303"/>
      <c r="W2" s="7"/>
      <c r="X2" s="7"/>
      <c r="Y2" s="7"/>
      <c r="Z2" s="7"/>
      <c r="AA2" s="7"/>
      <c r="AB2" s="7"/>
      <c r="AC2" s="7"/>
      <c r="AD2" s="7"/>
      <c r="AE2" s="7"/>
      <c r="AF2" s="5"/>
    </row>
    <row r="3" spans="1:40" ht="15.75">
      <c r="A3" s="120"/>
      <c r="B3" s="44"/>
      <c r="C3" s="41"/>
      <c r="D3" s="41"/>
      <c r="E3" s="42"/>
      <c r="F3" s="43"/>
      <c r="G3" s="43"/>
      <c r="H3" s="5"/>
      <c r="I3" s="5"/>
      <c r="J3" s="41"/>
      <c r="K3" s="41"/>
      <c r="L3" s="41"/>
      <c r="M3" s="41"/>
      <c r="N3" s="41"/>
      <c r="O3" s="41"/>
      <c r="T3" s="38" t="s">
        <v>35</v>
      </c>
      <c r="W3" s="8"/>
      <c r="X3" s="8"/>
      <c r="Y3" s="10"/>
      <c r="Z3" s="8"/>
      <c r="AA3" s="8"/>
      <c r="AB3" s="8"/>
      <c r="AC3" s="8"/>
      <c r="AD3" s="8"/>
      <c r="AE3" s="8"/>
      <c r="AF3" s="5"/>
    </row>
    <row r="4" spans="1:40" ht="16.5" thickBot="1">
      <c r="A4" s="119"/>
      <c r="B4" s="1"/>
      <c r="C4" s="1"/>
      <c r="D4" s="37"/>
      <c r="E4" s="37"/>
      <c r="F4" s="37"/>
      <c r="G4" s="37"/>
      <c r="H4" s="37"/>
      <c r="I4" s="1"/>
      <c r="J4" s="37"/>
      <c r="K4" s="38"/>
      <c r="L4" s="39"/>
      <c r="M4" s="39"/>
      <c r="N4" s="39"/>
      <c r="O4" s="39"/>
      <c r="P4" s="33"/>
      <c r="Q4" s="33"/>
      <c r="R4" s="36"/>
      <c r="S4" s="1"/>
      <c r="V4" s="1"/>
      <c r="W4" s="8"/>
      <c r="X4" s="8"/>
      <c r="Y4" s="10"/>
      <c r="Z4" s="8"/>
      <c r="AA4" s="8"/>
      <c r="AB4" s="8"/>
      <c r="AC4" s="8"/>
      <c r="AD4" s="8"/>
      <c r="AE4" s="8"/>
      <c r="AF4" s="5"/>
    </row>
    <row r="5" spans="1:40" ht="15.75" thickBot="1">
      <c r="A5" s="116"/>
      <c r="B5" s="13"/>
      <c r="C5" s="14"/>
      <c r="D5" s="304" t="s">
        <v>1</v>
      </c>
      <c r="E5" s="305"/>
      <c r="F5" s="305"/>
      <c r="G5" s="305"/>
      <c r="H5" s="306"/>
      <c r="I5" s="305" t="s">
        <v>0</v>
      </c>
      <c r="J5" s="305"/>
      <c r="K5" s="305"/>
      <c r="L5" s="305"/>
      <c r="M5" s="305"/>
      <c r="N5" s="304" t="s">
        <v>2</v>
      </c>
      <c r="O5" s="305"/>
      <c r="P5" s="306"/>
      <c r="Q5" s="307" t="s">
        <v>3</v>
      </c>
      <c r="R5" s="308"/>
      <c r="S5" s="308"/>
      <c r="T5" s="309"/>
      <c r="U5" s="15"/>
      <c r="V5" s="310" t="s">
        <v>4</v>
      </c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</row>
    <row r="6" spans="1:40" ht="30.75" thickBot="1">
      <c r="A6" s="142" t="s">
        <v>5</v>
      </c>
      <c r="B6" s="142" t="s">
        <v>6</v>
      </c>
      <c r="C6" s="20" t="s">
        <v>17</v>
      </c>
      <c r="D6" s="194">
        <v>1</v>
      </c>
      <c r="E6" s="19">
        <v>2</v>
      </c>
      <c r="F6" s="19">
        <v>3</v>
      </c>
      <c r="G6" s="22">
        <v>4</v>
      </c>
      <c r="H6" s="23" t="s">
        <v>7</v>
      </c>
      <c r="I6" s="24">
        <v>5</v>
      </c>
      <c r="J6" s="25">
        <v>6</v>
      </c>
      <c r="K6" s="25">
        <v>7</v>
      </c>
      <c r="L6" s="26">
        <v>8</v>
      </c>
      <c r="M6" s="27" t="s">
        <v>7</v>
      </c>
      <c r="N6" s="18">
        <v>9</v>
      </c>
      <c r="O6" s="22">
        <v>10</v>
      </c>
      <c r="P6" s="28" t="s">
        <v>7</v>
      </c>
      <c r="Q6" s="18" t="s">
        <v>8</v>
      </c>
      <c r="R6" s="19" t="s">
        <v>9</v>
      </c>
      <c r="S6" s="29" t="s">
        <v>20</v>
      </c>
      <c r="T6" s="30" t="s">
        <v>18</v>
      </c>
      <c r="U6" s="31" t="s">
        <v>10</v>
      </c>
      <c r="V6" s="311"/>
      <c r="W6" s="16"/>
      <c r="X6" s="16"/>
      <c r="Y6" s="16" t="s">
        <v>11</v>
      </c>
      <c r="Z6" s="17"/>
      <c r="AA6" s="16" t="s">
        <v>12</v>
      </c>
      <c r="AB6" s="17"/>
      <c r="AC6" s="16" t="s">
        <v>13</v>
      </c>
      <c r="AD6" s="17"/>
      <c r="AE6" s="16" t="s">
        <v>14</v>
      </c>
      <c r="AF6" s="16"/>
      <c r="AG6" s="16"/>
      <c r="AH6" s="16"/>
      <c r="AI6" s="16"/>
      <c r="AJ6" s="16"/>
      <c r="AK6" s="16"/>
      <c r="AL6" s="16"/>
      <c r="AM6" s="16"/>
      <c r="AN6" s="16"/>
    </row>
    <row r="7" spans="1:40" ht="135">
      <c r="A7" s="76">
        <v>1</v>
      </c>
      <c r="B7" s="260" t="s">
        <v>88</v>
      </c>
      <c r="C7" s="266" t="s">
        <v>53</v>
      </c>
      <c r="D7" s="110">
        <v>6.8</v>
      </c>
      <c r="E7" s="111">
        <v>7.8</v>
      </c>
      <c r="F7" s="111">
        <v>8.5</v>
      </c>
      <c r="G7" s="112">
        <v>8</v>
      </c>
      <c r="H7" s="102">
        <f t="shared" ref="H7:H14" si="0">(D7+E7+F7+G7-Y7-AA7)/2</f>
        <v>7.9</v>
      </c>
      <c r="I7" s="80">
        <v>8.4</v>
      </c>
      <c r="J7" s="81">
        <v>8.5</v>
      </c>
      <c r="K7" s="81">
        <v>7.9</v>
      </c>
      <c r="L7" s="82">
        <v>8</v>
      </c>
      <c r="M7" s="63">
        <f t="shared" ref="M7:M14" si="1">(I7+J7+K7+L7-AC7-AE7)/2</f>
        <v>8.1999999999999993</v>
      </c>
      <c r="N7" s="80"/>
      <c r="O7" s="83"/>
      <c r="P7" s="47">
        <f t="shared" ref="P7:P14" si="2">(N7)/2</f>
        <v>0</v>
      </c>
      <c r="Q7" s="113"/>
      <c r="R7" s="114"/>
      <c r="S7" s="115"/>
      <c r="T7" s="64">
        <f t="shared" ref="T7:T14" si="3">Q7/2+R7+S7</f>
        <v>0</v>
      </c>
      <c r="U7" s="85">
        <f t="shared" ref="U7:U14" si="4">H7+M7+P7-T7</f>
        <v>16.100000000000001</v>
      </c>
      <c r="V7" s="88">
        <f t="shared" ref="V7:V14" si="5">RANK(U7,$U$7:$U$14,0)</f>
        <v>6</v>
      </c>
      <c r="W7" s="16"/>
      <c r="X7" s="16"/>
      <c r="Y7" s="17">
        <f t="shared" ref="Y7:Y14" si="6">MIN(D7,E7,F7,G7)</f>
        <v>6.8</v>
      </c>
      <c r="Z7" s="16"/>
      <c r="AA7" s="17">
        <f t="shared" ref="AA7:AA14" si="7">MAX(D7,E7,F7,G7)</f>
        <v>8.5</v>
      </c>
      <c r="AB7" s="16"/>
      <c r="AC7" s="17">
        <f t="shared" ref="AC7:AC14" si="8">MIN(I7,J7,K7,L7)</f>
        <v>7.9</v>
      </c>
      <c r="AD7" s="16"/>
      <c r="AE7" s="17">
        <f t="shared" ref="AE7:AE14" si="9">MAX(I7,J7,K7,L7)</f>
        <v>8.5</v>
      </c>
      <c r="AF7" s="16"/>
      <c r="AG7" s="16"/>
      <c r="AH7" s="16"/>
      <c r="AI7" s="16"/>
      <c r="AJ7" s="16"/>
      <c r="AK7" s="16"/>
      <c r="AL7" s="16"/>
      <c r="AM7" s="16"/>
      <c r="AN7" s="16"/>
    </row>
    <row r="8" spans="1:40" ht="90">
      <c r="A8" s="62">
        <v>2</v>
      </c>
      <c r="B8" s="243" t="s">
        <v>89</v>
      </c>
      <c r="C8" s="232" t="s">
        <v>53</v>
      </c>
      <c r="D8" s="94">
        <v>8.1999999999999993</v>
      </c>
      <c r="E8" s="95">
        <v>8.5</v>
      </c>
      <c r="F8" s="95">
        <v>8.1999999999999993</v>
      </c>
      <c r="G8" s="96">
        <v>7.8</v>
      </c>
      <c r="H8" s="50">
        <f t="shared" si="0"/>
        <v>8.1999999999999975</v>
      </c>
      <c r="I8" s="57">
        <v>8</v>
      </c>
      <c r="J8" s="58">
        <v>9.5</v>
      </c>
      <c r="K8" s="58">
        <v>8</v>
      </c>
      <c r="L8" s="59">
        <v>8</v>
      </c>
      <c r="M8" s="52">
        <f t="shared" si="1"/>
        <v>8</v>
      </c>
      <c r="N8" s="57"/>
      <c r="O8" s="60"/>
      <c r="P8" s="45">
        <f t="shared" si="2"/>
        <v>0</v>
      </c>
      <c r="Q8" s="139"/>
      <c r="R8" s="140"/>
      <c r="S8" s="141"/>
      <c r="T8" s="53">
        <f t="shared" si="3"/>
        <v>0</v>
      </c>
      <c r="U8" s="86">
        <f t="shared" si="4"/>
        <v>16.199999999999996</v>
      </c>
      <c r="V8" s="89">
        <f t="shared" si="5"/>
        <v>5</v>
      </c>
      <c r="W8" s="16"/>
      <c r="X8" s="16"/>
      <c r="Y8" s="17">
        <f t="shared" si="6"/>
        <v>7.8</v>
      </c>
      <c r="Z8" s="16"/>
      <c r="AA8" s="17">
        <f t="shared" si="7"/>
        <v>8.5</v>
      </c>
      <c r="AB8" s="16"/>
      <c r="AC8" s="17">
        <f t="shared" si="8"/>
        <v>8</v>
      </c>
      <c r="AD8" s="16"/>
      <c r="AE8" s="17">
        <f t="shared" si="9"/>
        <v>9.5</v>
      </c>
      <c r="AF8" s="16"/>
      <c r="AG8" s="16"/>
      <c r="AH8" s="16"/>
      <c r="AI8" s="16"/>
      <c r="AJ8" s="16"/>
      <c r="AK8" s="16"/>
      <c r="AL8" s="16"/>
      <c r="AM8" s="16"/>
      <c r="AN8" s="16"/>
    </row>
    <row r="9" spans="1:40" s="32" customFormat="1" ht="120">
      <c r="A9" s="62">
        <v>3</v>
      </c>
      <c r="B9" s="243" t="s">
        <v>90</v>
      </c>
      <c r="C9" s="264" t="s">
        <v>53</v>
      </c>
      <c r="D9" s="94">
        <v>7.4</v>
      </c>
      <c r="E9" s="95">
        <v>7.7</v>
      </c>
      <c r="F9" s="95">
        <v>8.5</v>
      </c>
      <c r="G9" s="96">
        <v>7.5</v>
      </c>
      <c r="H9" s="50">
        <f t="shared" si="0"/>
        <v>7.6000000000000014</v>
      </c>
      <c r="I9" s="57">
        <v>8</v>
      </c>
      <c r="J9" s="58">
        <v>8.4</v>
      </c>
      <c r="K9" s="58">
        <v>8.1999999999999993</v>
      </c>
      <c r="L9" s="59">
        <v>7.6</v>
      </c>
      <c r="M9" s="52">
        <f t="shared" si="1"/>
        <v>8.0999999999999979</v>
      </c>
      <c r="N9" s="57"/>
      <c r="O9" s="60"/>
      <c r="P9" s="45">
        <f t="shared" si="2"/>
        <v>0</v>
      </c>
      <c r="Q9" s="57"/>
      <c r="R9" s="58"/>
      <c r="S9" s="59"/>
      <c r="T9" s="53">
        <f t="shared" si="3"/>
        <v>0</v>
      </c>
      <c r="U9" s="86">
        <f t="shared" si="4"/>
        <v>15.7</v>
      </c>
      <c r="V9" s="89">
        <f t="shared" si="5"/>
        <v>7</v>
      </c>
      <c r="W9" s="17"/>
      <c r="X9" s="17"/>
      <c r="Y9" s="17">
        <f t="shared" si="6"/>
        <v>7.4</v>
      </c>
      <c r="Z9" s="17"/>
      <c r="AA9" s="17">
        <f t="shared" si="7"/>
        <v>8.5</v>
      </c>
      <c r="AB9" s="17"/>
      <c r="AC9" s="17">
        <f t="shared" si="8"/>
        <v>7.6</v>
      </c>
      <c r="AD9" s="17"/>
      <c r="AE9" s="17">
        <f t="shared" si="9"/>
        <v>8.4</v>
      </c>
      <c r="AF9" s="17"/>
      <c r="AG9" s="17"/>
      <c r="AH9" s="17"/>
      <c r="AI9" s="17"/>
      <c r="AJ9" s="17"/>
      <c r="AK9" s="17"/>
      <c r="AL9" s="17"/>
      <c r="AM9" s="17"/>
      <c r="AN9" s="17"/>
    </row>
    <row r="10" spans="1:40" s="32" customFormat="1" ht="120">
      <c r="A10" s="62">
        <v>4</v>
      </c>
      <c r="B10" s="243" t="s">
        <v>91</v>
      </c>
      <c r="C10" s="264" t="s">
        <v>53</v>
      </c>
      <c r="D10" s="94">
        <v>8.3000000000000007</v>
      </c>
      <c r="E10" s="95">
        <v>8.8000000000000007</v>
      </c>
      <c r="F10" s="95">
        <v>8.6999999999999993</v>
      </c>
      <c r="G10" s="96">
        <v>8.1</v>
      </c>
      <c r="H10" s="50">
        <f t="shared" si="0"/>
        <v>8.4999999999999982</v>
      </c>
      <c r="I10" s="57">
        <v>8.1999999999999993</v>
      </c>
      <c r="J10" s="58">
        <v>9.6</v>
      </c>
      <c r="K10" s="58">
        <v>8.6</v>
      </c>
      <c r="L10" s="59">
        <v>8.1999999999999993</v>
      </c>
      <c r="M10" s="52">
        <f t="shared" si="1"/>
        <v>8.3999999999999986</v>
      </c>
      <c r="N10" s="57"/>
      <c r="O10" s="60"/>
      <c r="P10" s="45">
        <f t="shared" si="2"/>
        <v>0</v>
      </c>
      <c r="Q10" s="57"/>
      <c r="R10" s="58"/>
      <c r="S10" s="59"/>
      <c r="T10" s="53">
        <f t="shared" si="3"/>
        <v>0</v>
      </c>
      <c r="U10" s="86">
        <f t="shared" si="4"/>
        <v>16.899999999999999</v>
      </c>
      <c r="V10" s="89">
        <f t="shared" si="5"/>
        <v>3</v>
      </c>
      <c r="W10" s="17"/>
      <c r="X10" s="17"/>
      <c r="Y10" s="17">
        <f t="shared" si="6"/>
        <v>8.1</v>
      </c>
      <c r="Z10" s="17"/>
      <c r="AA10" s="17">
        <f t="shared" si="7"/>
        <v>8.8000000000000007</v>
      </c>
      <c r="AB10" s="17"/>
      <c r="AC10" s="17">
        <f t="shared" si="8"/>
        <v>8.1999999999999993</v>
      </c>
      <c r="AD10" s="17"/>
      <c r="AE10" s="17">
        <f t="shared" si="9"/>
        <v>9.6</v>
      </c>
      <c r="AF10" s="17"/>
      <c r="AG10" s="17"/>
      <c r="AH10" s="17"/>
      <c r="AI10" s="17"/>
      <c r="AJ10" s="17"/>
      <c r="AK10" s="17"/>
      <c r="AL10" s="17"/>
      <c r="AM10" s="17"/>
      <c r="AN10" s="17"/>
    </row>
    <row r="11" spans="1:40" s="32" customFormat="1" ht="120">
      <c r="A11" s="62">
        <v>5</v>
      </c>
      <c r="B11" s="259" t="s">
        <v>92</v>
      </c>
      <c r="C11" s="232" t="s">
        <v>61</v>
      </c>
      <c r="D11" s="94">
        <v>6.4</v>
      </c>
      <c r="E11" s="95">
        <v>7.9</v>
      </c>
      <c r="F11" s="95">
        <v>7.5</v>
      </c>
      <c r="G11" s="96">
        <v>7.2</v>
      </c>
      <c r="H11" s="50">
        <f t="shared" si="0"/>
        <v>7.3500000000000005</v>
      </c>
      <c r="I11" s="57">
        <v>7.4</v>
      </c>
      <c r="J11" s="58">
        <v>8.4</v>
      </c>
      <c r="K11" s="58">
        <v>7.9</v>
      </c>
      <c r="L11" s="59">
        <v>7.5</v>
      </c>
      <c r="M11" s="52">
        <f t="shared" si="1"/>
        <v>7.700000000000002</v>
      </c>
      <c r="N11" s="57"/>
      <c r="O11" s="60"/>
      <c r="P11" s="45">
        <f t="shared" si="2"/>
        <v>0</v>
      </c>
      <c r="Q11" s="57"/>
      <c r="R11" s="58"/>
      <c r="S11" s="59"/>
      <c r="T11" s="53">
        <f t="shared" si="3"/>
        <v>0</v>
      </c>
      <c r="U11" s="86">
        <f t="shared" si="4"/>
        <v>15.050000000000002</v>
      </c>
      <c r="V11" s="89">
        <f t="shared" si="5"/>
        <v>8</v>
      </c>
      <c r="W11" s="17"/>
      <c r="X11" s="17"/>
      <c r="Y11" s="17">
        <f t="shared" si="6"/>
        <v>6.4</v>
      </c>
      <c r="Z11" s="17"/>
      <c r="AA11" s="17">
        <f t="shared" si="7"/>
        <v>7.9</v>
      </c>
      <c r="AB11" s="17"/>
      <c r="AC11" s="17">
        <f t="shared" si="8"/>
        <v>7.4</v>
      </c>
      <c r="AD11" s="17"/>
      <c r="AE11" s="17">
        <f t="shared" si="9"/>
        <v>8.4</v>
      </c>
      <c r="AF11" s="17"/>
      <c r="AG11" s="17"/>
      <c r="AH11" s="17"/>
      <c r="AI11" s="17"/>
      <c r="AJ11" s="17"/>
      <c r="AK11" s="17"/>
      <c r="AL11" s="17"/>
      <c r="AM11" s="17"/>
      <c r="AN11" s="17"/>
    </row>
    <row r="12" spans="1:40" s="32" customFormat="1" ht="120">
      <c r="A12" s="62">
        <v>6</v>
      </c>
      <c r="B12" s="243" t="s">
        <v>93</v>
      </c>
      <c r="C12" s="265" t="s">
        <v>34</v>
      </c>
      <c r="D12" s="94">
        <v>8.6</v>
      </c>
      <c r="E12" s="95">
        <v>8</v>
      </c>
      <c r="F12" s="95">
        <v>8.6</v>
      </c>
      <c r="G12" s="96">
        <v>8</v>
      </c>
      <c r="H12" s="50">
        <f t="shared" si="0"/>
        <v>8.3000000000000007</v>
      </c>
      <c r="I12" s="57">
        <v>9.1</v>
      </c>
      <c r="J12" s="58">
        <v>9</v>
      </c>
      <c r="K12" s="58">
        <v>8.5</v>
      </c>
      <c r="L12" s="59">
        <v>8.4</v>
      </c>
      <c r="M12" s="52">
        <f t="shared" si="1"/>
        <v>8.75</v>
      </c>
      <c r="N12" s="57"/>
      <c r="O12" s="60"/>
      <c r="P12" s="45">
        <f t="shared" si="2"/>
        <v>0</v>
      </c>
      <c r="Q12" s="57"/>
      <c r="R12" s="58"/>
      <c r="S12" s="59"/>
      <c r="T12" s="53">
        <f t="shared" si="3"/>
        <v>0</v>
      </c>
      <c r="U12" s="86">
        <f t="shared" si="4"/>
        <v>17.05</v>
      </c>
      <c r="V12" s="89">
        <f t="shared" si="5"/>
        <v>2</v>
      </c>
      <c r="W12" s="17"/>
      <c r="X12" s="17"/>
      <c r="Y12" s="17">
        <f t="shared" si="6"/>
        <v>8</v>
      </c>
      <c r="Z12" s="17"/>
      <c r="AA12" s="17">
        <f t="shared" si="7"/>
        <v>8.6</v>
      </c>
      <c r="AB12" s="17"/>
      <c r="AC12" s="17">
        <f t="shared" si="8"/>
        <v>8.4</v>
      </c>
      <c r="AD12" s="17"/>
      <c r="AE12" s="17">
        <f t="shared" si="9"/>
        <v>9.1</v>
      </c>
      <c r="AF12" s="17"/>
      <c r="AG12" s="17"/>
      <c r="AH12" s="17"/>
      <c r="AI12" s="17"/>
      <c r="AJ12" s="17"/>
      <c r="AK12" s="17"/>
      <c r="AL12" s="17"/>
      <c r="AM12" s="17"/>
      <c r="AN12" s="17"/>
    </row>
    <row r="13" spans="1:40" s="32" customFormat="1" ht="105">
      <c r="A13" s="172">
        <v>7</v>
      </c>
      <c r="B13" s="243" t="s">
        <v>94</v>
      </c>
      <c r="C13" s="264" t="s">
        <v>31</v>
      </c>
      <c r="D13" s="94">
        <v>8.6</v>
      </c>
      <c r="E13" s="95">
        <v>9</v>
      </c>
      <c r="F13" s="95">
        <v>9</v>
      </c>
      <c r="G13" s="96">
        <v>8.6</v>
      </c>
      <c r="H13" s="50">
        <f t="shared" si="0"/>
        <v>8.8000000000000007</v>
      </c>
      <c r="I13" s="57">
        <v>9.1999999999999993</v>
      </c>
      <c r="J13" s="58">
        <v>9.4</v>
      </c>
      <c r="K13" s="58">
        <v>9</v>
      </c>
      <c r="L13" s="59">
        <v>9.1999999999999993</v>
      </c>
      <c r="M13" s="52">
        <f t="shared" si="1"/>
        <v>9.1999999999999993</v>
      </c>
      <c r="N13" s="57"/>
      <c r="O13" s="60"/>
      <c r="P13" s="45">
        <f t="shared" si="2"/>
        <v>0</v>
      </c>
      <c r="Q13" s="57"/>
      <c r="R13" s="58"/>
      <c r="S13" s="59"/>
      <c r="T13" s="53">
        <f t="shared" si="3"/>
        <v>0</v>
      </c>
      <c r="U13" s="86">
        <f t="shared" si="4"/>
        <v>18</v>
      </c>
      <c r="V13" s="89">
        <f t="shared" si="5"/>
        <v>1</v>
      </c>
      <c r="W13" s="17"/>
      <c r="X13" s="17"/>
      <c r="Y13" s="17">
        <f t="shared" si="6"/>
        <v>8.6</v>
      </c>
      <c r="Z13" s="17"/>
      <c r="AA13" s="17">
        <f t="shared" si="7"/>
        <v>9</v>
      </c>
      <c r="AB13" s="17"/>
      <c r="AC13" s="17">
        <f t="shared" si="8"/>
        <v>9</v>
      </c>
      <c r="AD13" s="17"/>
      <c r="AE13" s="17">
        <f t="shared" si="9"/>
        <v>9.4</v>
      </c>
      <c r="AF13" s="17"/>
      <c r="AG13" s="17"/>
      <c r="AH13" s="17"/>
      <c r="AI13" s="17"/>
      <c r="AJ13" s="17"/>
      <c r="AK13" s="17"/>
      <c r="AL13" s="17"/>
      <c r="AM13" s="17"/>
      <c r="AN13" s="17"/>
    </row>
    <row r="14" spans="1:40" s="32" customFormat="1" ht="90.75" thickBot="1">
      <c r="A14" s="84">
        <v>8</v>
      </c>
      <c r="B14" s="262" t="s">
        <v>95</v>
      </c>
      <c r="C14" s="267" t="s">
        <v>53</v>
      </c>
      <c r="D14" s="97">
        <v>8.8000000000000007</v>
      </c>
      <c r="E14" s="98">
        <v>8.6</v>
      </c>
      <c r="F14" s="98">
        <v>8.4</v>
      </c>
      <c r="G14" s="99">
        <v>8.1999999999999993</v>
      </c>
      <c r="H14" s="66">
        <f t="shared" si="0"/>
        <v>8.5</v>
      </c>
      <c r="I14" s="73">
        <v>8.3000000000000007</v>
      </c>
      <c r="J14" s="74">
        <v>9</v>
      </c>
      <c r="K14" s="74">
        <v>8.3000000000000007</v>
      </c>
      <c r="L14" s="75">
        <v>8.1999999999999993</v>
      </c>
      <c r="M14" s="67">
        <f t="shared" si="1"/>
        <v>8.2999999999999989</v>
      </c>
      <c r="N14" s="73"/>
      <c r="O14" s="48"/>
      <c r="P14" s="46">
        <f t="shared" si="2"/>
        <v>0</v>
      </c>
      <c r="Q14" s="73"/>
      <c r="R14" s="74"/>
      <c r="S14" s="75"/>
      <c r="T14" s="68">
        <f t="shared" si="3"/>
        <v>0</v>
      </c>
      <c r="U14" s="87">
        <f t="shared" si="4"/>
        <v>16.799999999999997</v>
      </c>
      <c r="V14" s="90">
        <f t="shared" si="5"/>
        <v>4</v>
      </c>
      <c r="W14" s="17"/>
      <c r="X14" s="17"/>
      <c r="Y14" s="17">
        <f t="shared" si="6"/>
        <v>8.1999999999999993</v>
      </c>
      <c r="Z14" s="17"/>
      <c r="AA14" s="17">
        <f t="shared" si="7"/>
        <v>8.8000000000000007</v>
      </c>
      <c r="AB14" s="17"/>
      <c r="AC14" s="17">
        <f t="shared" si="8"/>
        <v>8.1999999999999993</v>
      </c>
      <c r="AD14" s="17"/>
      <c r="AE14" s="17">
        <f t="shared" si="9"/>
        <v>9</v>
      </c>
      <c r="AF14" s="17"/>
      <c r="AG14" s="17"/>
      <c r="AH14" s="17"/>
      <c r="AI14" s="17"/>
      <c r="AJ14" s="17"/>
      <c r="AK14" s="17"/>
      <c r="AL14" s="17"/>
      <c r="AM14" s="17"/>
      <c r="AN14" s="17"/>
    </row>
    <row r="15" spans="1:40" ht="15">
      <c r="A15" s="121"/>
      <c r="E15" s="2"/>
      <c r="F15" s="2"/>
      <c r="Q15" s="35"/>
      <c r="R15" s="35"/>
      <c r="S15" s="35"/>
      <c r="T15" s="35"/>
      <c r="U15" s="35"/>
      <c r="V15" s="35"/>
      <c r="W15" s="9"/>
      <c r="X15" s="9"/>
      <c r="Y15" s="9"/>
      <c r="Z15" s="9"/>
      <c r="AA15" s="9"/>
      <c r="AB15" s="9"/>
      <c r="AC15" s="9"/>
      <c r="AD15" s="9"/>
      <c r="AE15" s="9"/>
      <c r="AF15" s="11"/>
    </row>
    <row r="16" spans="1:40" ht="14.25">
      <c r="A16" s="122"/>
      <c r="B16" s="40" t="s">
        <v>15</v>
      </c>
      <c r="C16" s="2"/>
      <c r="D16" s="34" t="s">
        <v>27</v>
      </c>
      <c r="H16" s="2"/>
      <c r="J16" s="34"/>
      <c r="K16" s="34"/>
      <c r="L16" s="34"/>
      <c r="M16" s="34"/>
      <c r="N16" s="38"/>
      <c r="O16" s="2"/>
      <c r="Q16" s="33"/>
      <c r="R16" s="33"/>
      <c r="S16" s="33"/>
      <c r="T16" s="33"/>
      <c r="U16" s="33"/>
      <c r="V16" s="33"/>
    </row>
    <row r="17" spans="1:22" ht="14.25">
      <c r="A17" s="122"/>
      <c r="E17" s="2"/>
      <c r="F17" s="2"/>
      <c r="G17" s="2"/>
      <c r="H17" s="2"/>
      <c r="J17" s="34" t="s">
        <v>21</v>
      </c>
      <c r="K17" s="34"/>
      <c r="L17" s="34"/>
      <c r="M17" s="38"/>
      <c r="N17" s="38"/>
      <c r="O17" s="2"/>
      <c r="Q17" s="33"/>
      <c r="R17" s="33"/>
      <c r="S17" s="33"/>
      <c r="T17" s="33"/>
      <c r="U17" s="33"/>
      <c r="V17" s="33"/>
    </row>
    <row r="18" spans="1:22">
      <c r="B18" s="40" t="s">
        <v>16</v>
      </c>
      <c r="D18" s="34" t="s">
        <v>19</v>
      </c>
      <c r="J18" s="34"/>
      <c r="K18" s="34"/>
      <c r="L18" s="34"/>
      <c r="M18" s="34"/>
      <c r="N18" s="34"/>
      <c r="P18" s="33"/>
    </row>
    <row r="19" spans="1:22">
      <c r="B19" s="40"/>
      <c r="I19" s="34"/>
      <c r="J19" s="34" t="s">
        <v>21</v>
      </c>
      <c r="K19" s="34"/>
      <c r="L19" s="34"/>
      <c r="M19" s="34"/>
      <c r="N19" s="34"/>
    </row>
  </sheetData>
  <mergeCells count="8">
    <mergeCell ref="D1:P1"/>
    <mergeCell ref="C2:S2"/>
    <mergeCell ref="T2:V2"/>
    <mergeCell ref="D5:H5"/>
    <mergeCell ref="I5:M5"/>
    <mergeCell ref="N5:P5"/>
    <mergeCell ref="Q5:T5"/>
    <mergeCell ref="V5:V6"/>
  </mergeCells>
  <pageMargins left="0.70866141732283472" right="0.70866141732283472" top="0.74803149606299213" bottom="0.74803149606299213" header="0" footer="0"/>
  <pageSetup paperSize="9" scale="95" orientation="landscape" r:id="rId1"/>
  <rowBreaks count="2" manualBreakCount="2">
    <brk id="9" max="21" man="1"/>
    <brk id="13" max="21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AN13"/>
  <sheetViews>
    <sheetView view="pageBreakPreview" topLeftCell="A7" zoomScaleSheetLayoutView="100" workbookViewId="0">
      <selection activeCell="D18" sqref="D18"/>
    </sheetView>
  </sheetViews>
  <sheetFormatPr defaultRowHeight="12.75"/>
  <cols>
    <col min="1" max="1" width="3.140625" bestFit="1" customWidth="1"/>
    <col min="2" max="2" width="23.140625" customWidth="1"/>
    <col min="3" max="3" width="17.7109375" customWidth="1"/>
    <col min="4" max="7" width="4.7109375" customWidth="1"/>
    <col min="8" max="8" width="6.140625" bestFit="1" customWidth="1"/>
    <col min="9" max="11" width="5.7109375" customWidth="1"/>
    <col min="12" max="12" width="4.28515625" customWidth="1"/>
    <col min="13" max="13" width="6.140625" bestFit="1" customWidth="1"/>
    <col min="14" max="14" width="4.85546875" customWidth="1"/>
    <col min="15" max="15" width="5.28515625" customWidth="1"/>
    <col min="16" max="16" width="5.140625" customWidth="1"/>
    <col min="17" max="17" width="4.5703125" customWidth="1"/>
    <col min="18" max="18" width="5.140625" customWidth="1"/>
    <col min="19" max="19" width="6.42578125" customWidth="1"/>
    <col min="20" max="20" width="5.7109375" customWidth="1"/>
    <col min="21" max="21" width="7.140625" customWidth="1"/>
    <col min="22" max="22" width="6.42578125" customWidth="1"/>
    <col min="25" max="25" width="12.7109375" bestFit="1" customWidth="1"/>
    <col min="27" max="27" width="12.7109375" bestFit="1" customWidth="1"/>
    <col min="29" max="29" width="12.7109375" bestFit="1" customWidth="1"/>
    <col min="32" max="32" width="9.140625" style="4"/>
  </cols>
  <sheetData>
    <row r="1" spans="1:40" ht="22.5">
      <c r="A1" s="1"/>
      <c r="B1" s="2"/>
      <c r="C1" s="3"/>
      <c r="D1" s="299" t="s">
        <v>54</v>
      </c>
      <c r="E1" s="299"/>
      <c r="F1" s="299"/>
      <c r="G1" s="299"/>
      <c r="H1" s="299"/>
      <c r="I1" s="299"/>
      <c r="J1" s="299"/>
      <c r="K1" s="299"/>
      <c r="L1" s="299"/>
      <c r="M1" s="299"/>
      <c r="N1" s="299"/>
      <c r="O1" s="299"/>
      <c r="P1" s="299"/>
      <c r="Q1" s="6"/>
      <c r="R1" s="6"/>
      <c r="S1" s="6"/>
      <c r="T1" s="7"/>
      <c r="U1" s="7"/>
      <c r="V1" s="1"/>
      <c r="W1" s="1"/>
      <c r="X1" s="4"/>
      <c r="Y1" s="4"/>
      <c r="Z1" s="4"/>
      <c r="AA1" s="4"/>
      <c r="AB1" s="4"/>
      <c r="AC1" s="4"/>
      <c r="AD1" s="4"/>
      <c r="AE1" s="4"/>
    </row>
    <row r="2" spans="1:40" ht="75" customHeight="1">
      <c r="A2" s="7"/>
      <c r="B2" s="7"/>
      <c r="C2" s="300" t="s">
        <v>99</v>
      </c>
      <c r="D2" s="300"/>
      <c r="E2" s="300"/>
      <c r="F2" s="300"/>
      <c r="G2" s="300"/>
      <c r="H2" s="300"/>
      <c r="I2" s="300"/>
      <c r="J2" s="300"/>
      <c r="K2" s="300"/>
      <c r="L2" s="300"/>
      <c r="M2" s="300"/>
      <c r="N2" s="300"/>
      <c r="O2" s="300"/>
      <c r="P2" s="300"/>
      <c r="Q2" s="300"/>
      <c r="R2" s="300"/>
      <c r="S2" s="300"/>
      <c r="T2" s="302" t="s">
        <v>101</v>
      </c>
      <c r="U2" s="303"/>
      <c r="V2" s="303"/>
      <c r="W2" s="7"/>
      <c r="X2" s="7"/>
      <c r="Y2" s="7"/>
      <c r="Z2" s="7"/>
      <c r="AA2" s="7"/>
      <c r="AB2" s="7"/>
      <c r="AC2" s="7"/>
      <c r="AD2" s="7"/>
      <c r="AE2" s="7"/>
      <c r="AF2" s="5"/>
    </row>
    <row r="3" spans="1:40" ht="16.5" thickBot="1">
      <c r="A3" s="37"/>
      <c r="B3" s="1"/>
      <c r="C3" s="1"/>
      <c r="D3" s="37"/>
      <c r="E3" s="37"/>
      <c r="F3" s="37"/>
      <c r="G3" s="37"/>
      <c r="H3" s="37"/>
      <c r="I3" s="1"/>
      <c r="J3" s="37"/>
      <c r="L3" s="39"/>
      <c r="M3" s="39"/>
      <c r="N3" s="39"/>
      <c r="P3" s="33"/>
      <c r="Q3" s="38" t="s">
        <v>52</v>
      </c>
      <c r="R3" s="36"/>
      <c r="S3" s="1"/>
      <c r="T3" s="1"/>
      <c r="V3" s="1"/>
      <c r="W3" s="8"/>
      <c r="X3" s="8"/>
      <c r="Y3" s="10"/>
      <c r="Z3" s="8"/>
      <c r="AA3" s="8"/>
      <c r="AB3" s="8"/>
      <c r="AC3" s="8"/>
      <c r="AD3" s="8"/>
      <c r="AE3" s="8"/>
      <c r="AF3" s="5"/>
    </row>
    <row r="4" spans="1:40" ht="15.75" thickBot="1">
      <c r="A4" s="12"/>
      <c r="B4" s="13"/>
      <c r="C4" s="14"/>
      <c r="D4" s="304" t="s">
        <v>1</v>
      </c>
      <c r="E4" s="305"/>
      <c r="F4" s="305"/>
      <c r="G4" s="305"/>
      <c r="H4" s="306"/>
      <c r="I4" s="305" t="s">
        <v>0</v>
      </c>
      <c r="J4" s="305"/>
      <c r="K4" s="305"/>
      <c r="L4" s="305"/>
      <c r="M4" s="305"/>
      <c r="N4" s="304" t="s">
        <v>2</v>
      </c>
      <c r="O4" s="305"/>
      <c r="P4" s="306"/>
      <c r="Q4" s="307" t="s">
        <v>3</v>
      </c>
      <c r="R4" s="308"/>
      <c r="S4" s="308"/>
      <c r="T4" s="309"/>
      <c r="U4" s="15"/>
      <c r="V4" s="310" t="s">
        <v>4</v>
      </c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</row>
    <row r="5" spans="1:40" ht="30.75" thickBot="1">
      <c r="A5" s="20" t="s">
        <v>5</v>
      </c>
      <c r="B5" s="21" t="s">
        <v>6</v>
      </c>
      <c r="C5" s="20" t="s">
        <v>17</v>
      </c>
      <c r="D5" s="18">
        <v>1</v>
      </c>
      <c r="E5" s="19">
        <v>2</v>
      </c>
      <c r="F5" s="19">
        <v>3</v>
      </c>
      <c r="G5" s="22">
        <v>4</v>
      </c>
      <c r="H5" s="23" t="s">
        <v>7</v>
      </c>
      <c r="I5" s="24">
        <v>5</v>
      </c>
      <c r="J5" s="25">
        <v>6</v>
      </c>
      <c r="K5" s="25">
        <v>7</v>
      </c>
      <c r="L5" s="26">
        <v>8</v>
      </c>
      <c r="M5" s="27" t="s">
        <v>7</v>
      </c>
      <c r="N5" s="18">
        <v>9</v>
      </c>
      <c r="O5" s="22">
        <v>10</v>
      </c>
      <c r="P5" s="28" t="s">
        <v>7</v>
      </c>
      <c r="Q5" s="18" t="s">
        <v>8</v>
      </c>
      <c r="R5" s="19" t="s">
        <v>9</v>
      </c>
      <c r="S5" s="29" t="s">
        <v>20</v>
      </c>
      <c r="T5" s="30" t="s">
        <v>18</v>
      </c>
      <c r="U5" s="31" t="s">
        <v>10</v>
      </c>
      <c r="V5" s="311"/>
      <c r="W5" s="16"/>
      <c r="X5" s="16"/>
      <c r="Y5" s="16" t="s">
        <v>11</v>
      </c>
      <c r="Z5" s="17"/>
      <c r="AA5" s="16" t="s">
        <v>12</v>
      </c>
      <c r="AB5" s="17"/>
      <c r="AC5" s="16" t="s">
        <v>13</v>
      </c>
      <c r="AD5" s="17"/>
      <c r="AE5" s="16" t="s">
        <v>14</v>
      </c>
      <c r="AF5" s="16"/>
      <c r="AG5" s="16"/>
      <c r="AH5" s="16"/>
      <c r="AI5" s="16"/>
      <c r="AJ5" s="16"/>
      <c r="AK5" s="16"/>
      <c r="AL5" s="16"/>
      <c r="AM5" s="16"/>
      <c r="AN5" s="16"/>
    </row>
    <row r="6" spans="1:40" ht="105">
      <c r="A6" s="295">
        <v>1</v>
      </c>
      <c r="B6" s="260" t="s">
        <v>96</v>
      </c>
      <c r="C6" s="269" t="s">
        <v>34</v>
      </c>
      <c r="D6" s="110">
        <v>7.6</v>
      </c>
      <c r="E6" s="111">
        <v>7</v>
      </c>
      <c r="F6" s="111">
        <v>7.5</v>
      </c>
      <c r="G6" s="112">
        <v>7.7</v>
      </c>
      <c r="H6" s="102">
        <f>(D6+E6+F6+G6-Y6-AA6)/2</f>
        <v>7.5500000000000007</v>
      </c>
      <c r="I6" s="80">
        <v>8.3000000000000007</v>
      </c>
      <c r="J6" s="81">
        <v>7.8</v>
      </c>
      <c r="K6" s="81">
        <v>7.6</v>
      </c>
      <c r="L6" s="82">
        <v>7.5</v>
      </c>
      <c r="M6" s="63">
        <f>(I6+J6+K6+L6-AC6-AE6)/2</f>
        <v>7.7000000000000011</v>
      </c>
      <c r="N6" s="80"/>
      <c r="O6" s="83"/>
      <c r="P6" s="47">
        <f>(N6)/2</f>
        <v>0</v>
      </c>
      <c r="Q6" s="113"/>
      <c r="R6" s="114"/>
      <c r="S6" s="115"/>
      <c r="T6" s="203">
        <f>Q6/2+R6+S6</f>
        <v>0</v>
      </c>
      <c r="U6" s="188">
        <f>H6+M6+P6-T6</f>
        <v>15.250000000000002</v>
      </c>
      <c r="V6" s="189">
        <f>RANK(U6,$U$6:$U$8,0)</f>
        <v>2</v>
      </c>
      <c r="W6" s="16"/>
      <c r="X6" s="16"/>
      <c r="Y6" s="17">
        <f>MIN(D6,E6,F6,G6)</f>
        <v>7</v>
      </c>
      <c r="Z6" s="16"/>
      <c r="AA6" s="17">
        <f>MAX(D6,E6,F6,G6)</f>
        <v>7.7</v>
      </c>
      <c r="AB6" s="16"/>
      <c r="AC6" s="17">
        <f>MIN(I6,J6,K6,L6)</f>
        <v>7.5</v>
      </c>
      <c r="AD6" s="16"/>
      <c r="AE6" s="17">
        <f>MAX(I6,J6,K6,L6)</f>
        <v>8.3000000000000007</v>
      </c>
      <c r="AF6" s="16"/>
      <c r="AG6" s="16"/>
      <c r="AH6" s="16"/>
      <c r="AI6" s="16"/>
      <c r="AJ6" s="16"/>
      <c r="AK6" s="16"/>
      <c r="AL6" s="16"/>
      <c r="AM6" s="16"/>
      <c r="AN6" s="16"/>
    </row>
    <row r="7" spans="1:40" ht="90">
      <c r="A7" s="246">
        <v>2</v>
      </c>
      <c r="B7" s="294" t="s">
        <v>97</v>
      </c>
      <c r="C7" s="268" t="s">
        <v>61</v>
      </c>
      <c r="D7" s="245">
        <v>6.8</v>
      </c>
      <c r="E7" s="92">
        <v>7.6</v>
      </c>
      <c r="F7" s="92">
        <v>7.3</v>
      </c>
      <c r="G7" s="208">
        <v>7</v>
      </c>
      <c r="H7" s="206">
        <f>(D7+E7+F7+G7-Y7-AA7)/2</f>
        <v>7.1499999999999995</v>
      </c>
      <c r="I7" s="155">
        <v>8.1999999999999993</v>
      </c>
      <c r="J7" s="51">
        <v>7.5</v>
      </c>
      <c r="K7" s="51">
        <v>7.9</v>
      </c>
      <c r="L7" s="156">
        <v>7</v>
      </c>
      <c r="M7" s="207">
        <f>(I7+J7+K7+L7-AC7-AE7)/2</f>
        <v>7.7000000000000011</v>
      </c>
      <c r="N7" s="100"/>
      <c r="O7" s="101"/>
      <c r="P7" s="199"/>
      <c r="Q7" s="200"/>
      <c r="R7" s="201"/>
      <c r="S7" s="202"/>
      <c r="T7" s="204">
        <f>Q7/2+R7+S7</f>
        <v>0</v>
      </c>
      <c r="U7" s="187">
        <f>H7+M7+P7-T7</f>
        <v>14.850000000000001</v>
      </c>
      <c r="V7" s="190">
        <f>RANK(U7,$U$6:$U$8,0)</f>
        <v>3</v>
      </c>
      <c r="W7" s="16"/>
      <c r="X7" s="16"/>
      <c r="Y7" s="17">
        <f>MIN(D7,E7,F7,G7)</f>
        <v>6.8</v>
      </c>
      <c r="Z7" s="16"/>
      <c r="AA7" s="17">
        <f>MAX(D7,E7,F7,G7)</f>
        <v>7.6</v>
      </c>
      <c r="AB7" s="16"/>
      <c r="AC7" s="17">
        <f>MIN(I7,J7,K7,L7)</f>
        <v>7</v>
      </c>
      <c r="AD7" s="16"/>
      <c r="AE7" s="17">
        <f>MAX(I7,J7,K7,L7)</f>
        <v>8.1999999999999993</v>
      </c>
      <c r="AF7" s="16"/>
      <c r="AG7" s="16"/>
      <c r="AH7" s="16"/>
      <c r="AI7" s="16"/>
      <c r="AJ7" s="16"/>
      <c r="AK7" s="16"/>
      <c r="AL7" s="16"/>
      <c r="AM7" s="16"/>
      <c r="AN7" s="16"/>
    </row>
    <row r="8" spans="1:40" s="32" customFormat="1" ht="90.75" thickBot="1">
      <c r="A8" s="296">
        <v>3</v>
      </c>
      <c r="B8" s="262" t="s">
        <v>98</v>
      </c>
      <c r="C8" s="270" t="s">
        <v>53</v>
      </c>
      <c r="D8" s="178">
        <v>7.1</v>
      </c>
      <c r="E8" s="179">
        <v>8.5</v>
      </c>
      <c r="F8" s="179">
        <v>8</v>
      </c>
      <c r="G8" s="180">
        <v>7.9</v>
      </c>
      <c r="H8" s="66">
        <f>(D8+E8+F8+G8-Y8-AA8)/2</f>
        <v>7.9499999999999993</v>
      </c>
      <c r="I8" s="168">
        <v>8.6</v>
      </c>
      <c r="J8" s="169">
        <v>8.5</v>
      </c>
      <c r="K8" s="169">
        <v>8</v>
      </c>
      <c r="L8" s="170">
        <v>7.6</v>
      </c>
      <c r="M8" s="67">
        <f>(I8+J8+K8+L8-AC8-AE8)/2</f>
        <v>8.25</v>
      </c>
      <c r="N8" s="73"/>
      <c r="O8" s="48"/>
      <c r="P8" s="46">
        <f>(N8)/2</f>
        <v>0</v>
      </c>
      <c r="Q8" s="73"/>
      <c r="R8" s="74"/>
      <c r="S8" s="75"/>
      <c r="T8" s="205">
        <f>Q8/2+R8+S8</f>
        <v>0</v>
      </c>
      <c r="U8" s="191">
        <f>H8+M8+P8-T8</f>
        <v>16.2</v>
      </c>
      <c r="V8" s="192">
        <f>RANK(U8,$U$6:$U$8,0)</f>
        <v>1</v>
      </c>
      <c r="W8" s="17"/>
      <c r="X8" s="17"/>
      <c r="Y8" s="17">
        <f>MIN(D8,E8,F8,G8)</f>
        <v>7.1</v>
      </c>
      <c r="Z8" s="17"/>
      <c r="AA8" s="17">
        <f>MAX(D8,E8,F8,G8)</f>
        <v>8.5</v>
      </c>
      <c r="AB8" s="17"/>
      <c r="AC8" s="17">
        <f>MIN(I8,J8,K8,L8)</f>
        <v>7.6</v>
      </c>
      <c r="AD8" s="17"/>
      <c r="AE8" s="17">
        <f>MAX(I8,J8,K8,L8)</f>
        <v>8.6</v>
      </c>
      <c r="AF8" s="17"/>
      <c r="AG8" s="17"/>
      <c r="AH8" s="17"/>
      <c r="AI8" s="17"/>
      <c r="AJ8" s="17"/>
      <c r="AK8" s="17"/>
      <c r="AL8" s="17"/>
      <c r="AM8" s="17"/>
      <c r="AN8" s="17"/>
    </row>
    <row r="9" spans="1:40" ht="15">
      <c r="A9" s="35"/>
      <c r="Q9" s="35"/>
      <c r="R9" s="35"/>
      <c r="S9" s="35"/>
      <c r="T9" s="35"/>
      <c r="U9" s="35"/>
      <c r="V9" s="35"/>
      <c r="W9" s="9"/>
      <c r="X9" s="9"/>
      <c r="Y9" s="9"/>
      <c r="Z9" s="9"/>
      <c r="AA9" s="9"/>
      <c r="AB9" s="9"/>
      <c r="AC9" s="9"/>
      <c r="AD9" s="9"/>
      <c r="AE9" s="9"/>
      <c r="AF9" s="11"/>
    </row>
    <row r="10" spans="1:40" ht="14.25">
      <c r="A10" s="33"/>
      <c r="B10" s="40" t="s">
        <v>15</v>
      </c>
      <c r="C10" s="2"/>
      <c r="D10" s="34" t="s">
        <v>27</v>
      </c>
      <c r="E10" s="2"/>
      <c r="F10" s="2"/>
      <c r="G10" s="2"/>
      <c r="H10" s="2"/>
      <c r="J10" s="34"/>
      <c r="K10" s="34"/>
      <c r="L10" s="34"/>
      <c r="M10" s="34"/>
      <c r="N10" s="38"/>
      <c r="O10" s="2"/>
      <c r="Q10" s="33"/>
      <c r="R10" s="33"/>
      <c r="S10" s="33"/>
      <c r="T10" s="33"/>
      <c r="U10" s="33"/>
      <c r="V10" s="33"/>
    </row>
    <row r="11" spans="1:40" ht="14.25">
      <c r="A11" s="33"/>
      <c r="E11" s="2"/>
      <c r="F11" s="2"/>
      <c r="G11" s="2"/>
      <c r="H11" s="2"/>
      <c r="J11" s="34" t="s">
        <v>21</v>
      </c>
      <c r="K11" s="34"/>
      <c r="L11" s="34"/>
      <c r="M11" s="38"/>
      <c r="N11" s="38"/>
      <c r="O11" s="2"/>
      <c r="Q11" s="33"/>
      <c r="R11" s="33"/>
      <c r="S11" s="33"/>
      <c r="T11" s="33"/>
      <c r="U11" s="33"/>
      <c r="V11" s="33"/>
    </row>
    <row r="12" spans="1:40">
      <c r="B12" s="40" t="s">
        <v>16</v>
      </c>
      <c r="D12" s="34" t="s">
        <v>19</v>
      </c>
      <c r="J12" s="34"/>
      <c r="K12" s="34"/>
      <c r="L12" s="34"/>
      <c r="M12" s="34"/>
      <c r="N12" s="34"/>
      <c r="P12" s="33"/>
    </row>
    <row r="13" spans="1:40">
      <c r="B13" s="40"/>
      <c r="I13" s="34"/>
      <c r="J13" s="34" t="s">
        <v>21</v>
      </c>
      <c r="K13" s="34"/>
      <c r="L13" s="34"/>
      <c r="M13" s="34"/>
      <c r="N13" s="34"/>
    </row>
  </sheetData>
  <mergeCells count="8">
    <mergeCell ref="D1:P1"/>
    <mergeCell ref="C2:S2"/>
    <mergeCell ref="T2:V2"/>
    <mergeCell ref="D4:H4"/>
    <mergeCell ref="I4:M4"/>
    <mergeCell ref="N4:P4"/>
    <mergeCell ref="Q4:T4"/>
    <mergeCell ref="V4:V5"/>
  </mergeCells>
  <pageMargins left="0.70866141732283472" right="0.70866141732283472" top="0.74803149606299213" bottom="0.74803149606299213" header="0" footer="0"/>
  <pageSetup paperSize="9" scale="9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1"/>
  <sheetViews>
    <sheetView tabSelected="1" workbookViewId="0">
      <selection activeCell="I22" sqref="I22"/>
    </sheetView>
  </sheetViews>
  <sheetFormatPr defaultRowHeight="12.75"/>
  <cols>
    <col min="1" max="1" width="4.28515625" style="91" customWidth="1"/>
    <col min="2" max="2" width="20.28515625" style="124" bestFit="1" customWidth="1"/>
    <col min="3" max="7" width="7.140625" customWidth="1"/>
    <col min="8" max="13" width="11.42578125" customWidth="1"/>
  </cols>
  <sheetData>
    <row r="1" spans="1:14" ht="20.25">
      <c r="A1" s="145"/>
      <c r="C1" s="313" t="s">
        <v>36</v>
      </c>
      <c r="D1" s="313"/>
      <c r="E1" s="313"/>
      <c r="F1" s="313"/>
      <c r="G1" s="313"/>
      <c r="H1" s="313"/>
      <c r="I1" s="313"/>
      <c r="J1" s="313"/>
      <c r="K1" s="313"/>
    </row>
    <row r="2" spans="1:14" ht="52.5" customHeight="1">
      <c r="A2" s="145"/>
      <c r="B2" s="125"/>
      <c r="C2" s="312" t="s">
        <v>100</v>
      </c>
      <c r="D2" s="312"/>
      <c r="E2" s="312"/>
      <c r="F2" s="312"/>
      <c r="G2" s="312"/>
      <c r="H2" s="312"/>
      <c r="I2" s="312"/>
      <c r="J2" s="312"/>
      <c r="K2" s="312"/>
      <c r="L2" s="302" t="s">
        <v>101</v>
      </c>
      <c r="M2" s="302"/>
      <c r="N2" s="293"/>
    </row>
    <row r="3" spans="1:14" ht="16.5" thickBot="1">
      <c r="A3" s="145"/>
      <c r="B3" s="123"/>
      <c r="C3" s="7"/>
      <c r="D3" s="123"/>
      <c r="E3" s="123"/>
      <c r="F3" s="123"/>
      <c r="G3" s="126"/>
      <c r="H3" s="126"/>
      <c r="I3" s="126"/>
      <c r="J3" s="127"/>
      <c r="K3" s="127"/>
      <c r="L3" s="126"/>
    </row>
    <row r="4" spans="1:14" s="49" customFormat="1" ht="37.5" customHeight="1">
      <c r="A4" s="316" t="s">
        <v>48</v>
      </c>
      <c r="B4" s="314" t="s">
        <v>37</v>
      </c>
      <c r="C4" s="318" t="s">
        <v>49</v>
      </c>
      <c r="D4" s="319"/>
      <c r="E4" s="319"/>
      <c r="F4" s="319"/>
      <c r="G4" s="320"/>
      <c r="H4" s="321" t="s">
        <v>50</v>
      </c>
      <c r="I4" s="322"/>
      <c r="J4" s="323" t="s">
        <v>51</v>
      </c>
      <c r="K4" s="320"/>
      <c r="L4" s="324" t="s">
        <v>56</v>
      </c>
      <c r="M4" s="326" t="s">
        <v>43</v>
      </c>
    </row>
    <row r="5" spans="1:14" s="147" customFormat="1" ht="30" customHeight="1" thickBot="1">
      <c r="A5" s="317"/>
      <c r="B5" s="315"/>
      <c r="C5" s="214" t="s">
        <v>38</v>
      </c>
      <c r="D5" s="215" t="s">
        <v>39</v>
      </c>
      <c r="E5" s="215" t="s">
        <v>40</v>
      </c>
      <c r="F5" s="215" t="s">
        <v>41</v>
      </c>
      <c r="G5" s="216" t="s">
        <v>42</v>
      </c>
      <c r="H5" s="217" t="s">
        <v>44</v>
      </c>
      <c r="I5" s="218" t="s">
        <v>45</v>
      </c>
      <c r="J5" s="217" t="s">
        <v>47</v>
      </c>
      <c r="K5" s="218" t="s">
        <v>102</v>
      </c>
      <c r="L5" s="325"/>
      <c r="M5" s="327"/>
    </row>
    <row r="6" spans="1:14" s="148" customFormat="1" ht="26.25" customHeight="1">
      <c r="A6" s="274">
        <v>1</v>
      </c>
      <c r="B6" s="275" t="s">
        <v>28</v>
      </c>
      <c r="C6" s="287">
        <v>1</v>
      </c>
      <c r="D6" s="287">
        <v>1</v>
      </c>
      <c r="E6" s="287">
        <v>1</v>
      </c>
      <c r="F6" s="287">
        <v>1</v>
      </c>
      <c r="G6" s="275">
        <v>1</v>
      </c>
      <c r="H6" s="275">
        <v>1</v>
      </c>
      <c r="I6" s="275">
        <v>3</v>
      </c>
      <c r="J6" s="276"/>
      <c r="K6" s="277"/>
      <c r="L6" s="281">
        <v>4</v>
      </c>
      <c r="M6" s="284">
        <v>1</v>
      </c>
    </row>
    <row r="7" spans="1:14" s="148" customFormat="1" ht="26.25" customHeight="1">
      <c r="A7" s="143">
        <v>2</v>
      </c>
      <c r="B7" s="138" t="s">
        <v>31</v>
      </c>
      <c r="C7" s="138">
        <v>4</v>
      </c>
      <c r="D7" s="272"/>
      <c r="E7" s="272"/>
      <c r="F7" s="138">
        <v>3</v>
      </c>
      <c r="G7" s="291">
        <v>2</v>
      </c>
      <c r="H7" s="291">
        <v>2</v>
      </c>
      <c r="I7" s="291">
        <v>1</v>
      </c>
      <c r="J7" s="291">
        <v>1</v>
      </c>
      <c r="K7" s="278"/>
      <c r="L7" s="282">
        <v>6</v>
      </c>
      <c r="M7" s="285">
        <v>2</v>
      </c>
    </row>
    <row r="8" spans="1:14" s="148" customFormat="1" ht="26.25" customHeight="1" thickBot="1">
      <c r="A8" s="220">
        <v>3</v>
      </c>
      <c r="B8" s="219" t="s">
        <v>29</v>
      </c>
      <c r="C8" s="292">
        <v>3</v>
      </c>
      <c r="D8" s="271"/>
      <c r="E8" s="271"/>
      <c r="F8" s="292">
        <v>2</v>
      </c>
      <c r="G8" s="292">
        <v>3</v>
      </c>
      <c r="H8" s="292">
        <v>3</v>
      </c>
      <c r="I8" s="271"/>
      <c r="J8" s="271"/>
      <c r="K8" s="280"/>
      <c r="L8" s="283">
        <v>11</v>
      </c>
      <c r="M8" s="286">
        <v>3</v>
      </c>
    </row>
    <row r="9" spans="1:14" s="148" customFormat="1" ht="26.25" customHeight="1">
      <c r="A9" s="159">
        <v>4</v>
      </c>
      <c r="B9" s="213" t="s">
        <v>46</v>
      </c>
      <c r="C9" s="213">
        <v>5</v>
      </c>
      <c r="D9" s="273"/>
      <c r="E9" s="273"/>
      <c r="F9" s="273"/>
      <c r="G9" s="273"/>
      <c r="H9" s="273"/>
      <c r="I9" s="213">
        <v>2</v>
      </c>
      <c r="J9" s="213">
        <v>3</v>
      </c>
      <c r="K9" s="288"/>
      <c r="L9" s="289">
        <v>10</v>
      </c>
      <c r="M9" s="290">
        <v>4</v>
      </c>
    </row>
    <row r="10" spans="1:14" s="148" customFormat="1" ht="26.25" customHeight="1">
      <c r="A10" s="143">
        <v>5</v>
      </c>
      <c r="B10" s="138" t="s">
        <v>61</v>
      </c>
      <c r="C10" s="272"/>
      <c r="D10" s="272"/>
      <c r="E10" s="272"/>
      <c r="F10" s="272"/>
      <c r="G10" s="272"/>
      <c r="H10" s="138">
        <v>4</v>
      </c>
      <c r="I10" s="272"/>
      <c r="J10" s="138">
        <v>4</v>
      </c>
      <c r="K10" s="279">
        <v>2</v>
      </c>
      <c r="L10" s="282">
        <v>10</v>
      </c>
      <c r="M10" s="285">
        <v>5</v>
      </c>
    </row>
    <row r="11" spans="1:14" s="148" customFormat="1" ht="26.25" customHeight="1">
      <c r="A11" s="143">
        <v>7</v>
      </c>
      <c r="B11" s="138" t="s">
        <v>34</v>
      </c>
      <c r="C11" s="272"/>
      <c r="D11" s="272"/>
      <c r="E11" s="272"/>
      <c r="F11" s="272"/>
      <c r="G11" s="272"/>
      <c r="H11" s="272"/>
      <c r="I11" s="272"/>
      <c r="J11" s="138">
        <v>2</v>
      </c>
      <c r="K11" s="279">
        <v>1</v>
      </c>
      <c r="L11" s="282">
        <v>3</v>
      </c>
      <c r="M11" s="285">
        <v>6</v>
      </c>
    </row>
    <row r="12" spans="1:14" s="148" customFormat="1" ht="26.25" customHeight="1">
      <c r="A12" s="143">
        <v>8</v>
      </c>
      <c r="B12" s="150" t="s">
        <v>68</v>
      </c>
      <c r="C12" s="138">
        <v>2</v>
      </c>
      <c r="D12" s="272"/>
      <c r="E12" s="272"/>
      <c r="F12" s="272"/>
      <c r="G12" s="272"/>
      <c r="H12" s="272"/>
      <c r="I12" s="272"/>
      <c r="J12" s="272"/>
      <c r="K12" s="278"/>
      <c r="L12" s="282">
        <v>2</v>
      </c>
      <c r="M12" s="285">
        <v>7</v>
      </c>
    </row>
    <row r="13" spans="1:14" s="148" customFormat="1" ht="26.25" customHeight="1">
      <c r="A13" s="143">
        <v>9</v>
      </c>
      <c r="B13" s="138" t="s">
        <v>73</v>
      </c>
      <c r="C13" s="272"/>
      <c r="D13" s="138">
        <v>2</v>
      </c>
      <c r="E13" s="272"/>
      <c r="F13" s="272"/>
      <c r="G13" s="272"/>
      <c r="H13" s="272"/>
      <c r="I13" s="272"/>
      <c r="J13" s="272"/>
      <c r="K13" s="278"/>
      <c r="L13" s="282">
        <v>2</v>
      </c>
      <c r="M13" s="285">
        <v>7</v>
      </c>
    </row>
    <row r="14" spans="1:14" s="148" customFormat="1" ht="26.25" customHeight="1" thickBot="1">
      <c r="A14" s="220">
        <v>10</v>
      </c>
      <c r="B14" s="219" t="s">
        <v>71</v>
      </c>
      <c r="C14" s="271"/>
      <c r="D14" s="219">
        <v>3</v>
      </c>
      <c r="E14" s="271"/>
      <c r="F14" s="271"/>
      <c r="G14" s="271"/>
      <c r="H14" s="271"/>
      <c r="I14" s="271"/>
      <c r="J14" s="271"/>
      <c r="K14" s="280"/>
      <c r="L14" s="283">
        <v>3</v>
      </c>
      <c r="M14" s="286">
        <v>9</v>
      </c>
    </row>
    <row r="15" spans="1:14" ht="18">
      <c r="A15" s="144"/>
      <c r="B15" s="136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14" ht="18">
      <c r="A16" s="144"/>
      <c r="B16" s="40" t="s">
        <v>15</v>
      </c>
      <c r="C16" s="2"/>
      <c r="E16" s="34" t="s">
        <v>27</v>
      </c>
      <c r="F16" s="129"/>
      <c r="G16" s="129"/>
      <c r="H16" s="129"/>
      <c r="I16" s="129"/>
      <c r="J16" s="129"/>
      <c r="K16" s="129"/>
      <c r="L16" s="129"/>
      <c r="M16" s="129"/>
    </row>
    <row r="17" spans="1:13" ht="18">
      <c r="A17" s="144"/>
      <c r="F17" s="129"/>
      <c r="G17" s="129"/>
      <c r="H17" s="129"/>
      <c r="I17" s="129"/>
      <c r="J17" s="129"/>
      <c r="K17" s="129"/>
      <c r="L17" s="129"/>
      <c r="M17" s="129"/>
    </row>
    <row r="18" spans="1:13" ht="18">
      <c r="A18" s="144"/>
      <c r="B18" s="40" t="s">
        <v>16</v>
      </c>
      <c r="E18" s="34" t="s">
        <v>19</v>
      </c>
      <c r="F18" s="129"/>
      <c r="G18" s="129"/>
      <c r="H18" s="129"/>
      <c r="I18" s="129"/>
      <c r="J18" s="129"/>
      <c r="K18" s="129"/>
      <c r="L18" s="129"/>
      <c r="M18" s="129"/>
    </row>
    <row r="19" spans="1:13" ht="18">
      <c r="A19" s="144"/>
      <c r="B19" s="136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9"/>
    </row>
    <row r="20" spans="1:13" ht="18">
      <c r="A20" s="144"/>
      <c r="B20" s="136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</row>
    <row r="21" spans="1:13" ht="18">
      <c r="A21" s="144"/>
      <c r="B21" s="136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13" ht="18">
      <c r="A22" s="144"/>
      <c r="B22" s="136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9"/>
    </row>
    <row r="23" spans="1:13" ht="18">
      <c r="A23" s="144"/>
      <c r="B23" s="136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</row>
    <row r="24" spans="1:13" ht="18">
      <c r="A24" s="144"/>
      <c r="B24" s="136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9"/>
    </row>
    <row r="25" spans="1:13" ht="18">
      <c r="A25" s="144"/>
      <c r="B25" s="136"/>
      <c r="C25" s="129"/>
      <c r="D25" s="129"/>
      <c r="E25" s="129"/>
      <c r="F25" s="129"/>
      <c r="G25" s="129"/>
      <c r="H25" s="129"/>
      <c r="I25" s="129"/>
      <c r="J25" s="129"/>
      <c r="K25" s="129"/>
      <c r="L25" s="129"/>
      <c r="M25" s="129"/>
    </row>
    <row r="26" spans="1:13" ht="18">
      <c r="A26" s="144"/>
      <c r="B26" s="136"/>
      <c r="C26" s="129"/>
      <c r="D26" s="129"/>
      <c r="E26" s="129"/>
      <c r="F26" s="129"/>
      <c r="G26" s="129"/>
      <c r="H26" s="129"/>
      <c r="I26" s="129"/>
      <c r="J26" s="129"/>
      <c r="K26" s="129"/>
      <c r="L26" s="129"/>
      <c r="M26" s="129"/>
    </row>
    <row r="27" spans="1:13" ht="18">
      <c r="A27" s="144"/>
      <c r="B27" s="136"/>
      <c r="C27" s="129"/>
      <c r="D27" s="129"/>
      <c r="E27" s="129"/>
      <c r="F27" s="129"/>
      <c r="G27" s="129"/>
      <c r="H27" s="129"/>
      <c r="I27" s="129"/>
      <c r="J27" s="129"/>
      <c r="K27" s="129"/>
      <c r="L27" s="129"/>
      <c r="M27" s="129"/>
    </row>
    <row r="28" spans="1:13" ht="18">
      <c r="A28" s="144"/>
      <c r="B28" s="136"/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</row>
    <row r="29" spans="1:13" ht="18">
      <c r="A29" s="144"/>
      <c r="B29" s="136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3" ht="18">
      <c r="A30" s="144"/>
      <c r="B30" s="136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</row>
    <row r="31" spans="1:13" ht="18">
      <c r="A31" s="144"/>
      <c r="B31" s="136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</row>
    <row r="32" spans="1:13">
      <c r="A32" s="146"/>
      <c r="B32" s="137"/>
      <c r="C32" s="135"/>
      <c r="D32" s="135"/>
      <c r="E32" s="135"/>
      <c r="F32" s="135"/>
      <c r="G32" s="135"/>
      <c r="H32" s="137"/>
      <c r="I32" s="135"/>
      <c r="J32" s="135"/>
      <c r="K32" s="135"/>
      <c r="L32" s="135"/>
      <c r="M32" s="135"/>
    </row>
    <row r="33" spans="1:13" ht="15.75">
      <c r="A33" s="146"/>
      <c r="B33" s="133"/>
      <c r="C33" s="128"/>
      <c r="D33" s="128"/>
      <c r="E33" s="134"/>
      <c r="F33" s="135"/>
      <c r="G33" s="135"/>
      <c r="H33" s="135"/>
      <c r="I33" s="135"/>
      <c r="J33" s="135"/>
      <c r="K33" s="135"/>
      <c r="L33" s="135"/>
      <c r="M33" s="135"/>
    </row>
    <row r="34" spans="1:13" ht="15.75">
      <c r="A34" s="146"/>
      <c r="B34" s="133"/>
      <c r="C34" s="128"/>
      <c r="D34" s="128"/>
      <c r="E34" s="134"/>
      <c r="F34" s="135"/>
      <c r="G34" s="135"/>
      <c r="H34" s="137"/>
      <c r="I34" s="135"/>
      <c r="J34" s="135"/>
      <c r="K34" s="135"/>
      <c r="L34" s="135"/>
      <c r="M34" s="135"/>
    </row>
    <row r="35" spans="1:13">
      <c r="A35" s="144"/>
      <c r="B35" s="133"/>
      <c r="C35" s="128"/>
      <c r="D35" s="128"/>
      <c r="E35" s="128"/>
      <c r="F35" s="128"/>
      <c r="G35" s="128"/>
      <c r="H35" s="128"/>
      <c r="I35" s="128"/>
      <c r="J35" s="128"/>
      <c r="K35" s="128"/>
      <c r="L35" s="128"/>
      <c r="M35" s="128"/>
    </row>
    <row r="39" spans="1:13" ht="78" customHeight="1"/>
    <row r="40" spans="1:13" ht="15.75">
      <c r="B40" s="130"/>
      <c r="C40" s="126"/>
      <c r="D40" s="131"/>
    </row>
    <row r="41" spans="1:13" ht="15.75">
      <c r="B41" s="130"/>
      <c r="C41" s="126"/>
      <c r="D41" s="132"/>
    </row>
  </sheetData>
  <sortState ref="B6:M14">
    <sortCondition ref="M6:M14"/>
  </sortState>
  <mergeCells count="10">
    <mergeCell ref="L2:M2"/>
    <mergeCell ref="C2:K2"/>
    <mergeCell ref="C1:K1"/>
    <mergeCell ref="B4:B5"/>
    <mergeCell ref="A4:A5"/>
    <mergeCell ref="C4:G4"/>
    <mergeCell ref="H4:I4"/>
    <mergeCell ref="J4:K4"/>
    <mergeCell ref="L4:L5"/>
    <mergeCell ref="M4:M5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9</vt:i4>
      </vt:variant>
    </vt:vector>
  </HeadingPairs>
  <TitlesOfParts>
    <vt:vector size="19" baseType="lpstr">
      <vt:lpstr>ИМ</vt:lpstr>
      <vt:lpstr>ИЖ</vt:lpstr>
      <vt:lpstr>СП</vt:lpstr>
      <vt:lpstr>ТР</vt:lpstr>
      <vt:lpstr>ГР</vt:lpstr>
      <vt:lpstr>ТГ</vt:lpstr>
      <vt:lpstr>ГП</vt:lpstr>
      <vt:lpstr>Х-Х</vt:lpstr>
      <vt:lpstr>ОА</vt:lpstr>
      <vt:lpstr>Командный зачет</vt:lpstr>
      <vt:lpstr>ГП!Область_печати</vt:lpstr>
      <vt:lpstr>ГР!Область_печати</vt:lpstr>
      <vt:lpstr>ИЖ!Область_печати</vt:lpstr>
      <vt:lpstr>ИМ!Область_печати</vt:lpstr>
      <vt:lpstr>ОА!Область_печати</vt:lpstr>
      <vt:lpstr>СП!Область_печати</vt:lpstr>
      <vt:lpstr>ТГ!Область_печати</vt:lpstr>
      <vt:lpstr>ТР!Область_печати</vt:lpstr>
      <vt:lpstr>'Х-Х'!Область_печати</vt:lpstr>
    </vt:vector>
  </TitlesOfParts>
  <Company>Домашний комп.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filippovamarusya@gmail.com</cp:lastModifiedBy>
  <cp:lastPrinted>2018-03-25T06:40:09Z</cp:lastPrinted>
  <dcterms:created xsi:type="dcterms:W3CDTF">2008-01-11T09:46:48Z</dcterms:created>
  <dcterms:modified xsi:type="dcterms:W3CDTF">2018-03-26T03:07:10Z</dcterms:modified>
</cp:coreProperties>
</file>